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5480" windowHeight="9120" tabRatio="940" firstSheet="3" activeTab="3"/>
  </bookViews>
  <sheets>
    <sheet name="学校長挨拶文" sheetId="1" state="hidden" r:id="rId1"/>
    <sheet name="要綱" sheetId="2" state="hidden" r:id="rId2"/>
    <sheet name="対戦表" sheetId="3" state="hidden" r:id="rId3"/>
    <sheet name="申込書" sheetId="4" r:id="rId4"/>
    <sheet name="対戦表 (会議用)" sheetId="5" state="hidden" r:id="rId5"/>
    <sheet name="賞状" sheetId="6" state="hidden" r:id="rId6"/>
    <sheet name="対戦記録表Ｂ５" sheetId="7" state="hidden" r:id="rId7"/>
    <sheet name="対戦結果一覧表" sheetId="8" state="hidden" r:id="rId8"/>
    <sheet name="×対戦結果一覧表" sheetId="9" state="hidden" r:id="rId9"/>
    <sheet name="ﾗｲﾝｱｯﾌﾟｼｰﾄ" sheetId="10" state="hidden" r:id="rId10"/>
    <sheet name="全日本予選参加ﾁｰﾑ" sheetId="11" state="hidden" r:id="rId11"/>
    <sheet name="納入確認" sheetId="12" state="hidden" r:id="rId12"/>
    <sheet name="全日本予選領収証" sheetId="13" state="hidden" r:id="rId13"/>
    <sheet name="全日本予選収支報告" sheetId="14" state="hidden" r:id="rId14"/>
    <sheet name="Sheet1" sheetId="15" state="hidden" r:id="rId15"/>
  </sheets>
  <definedNames>
    <definedName name="_xlnm.Print_Area" localSheetId="8">'×対戦結果一覧表'!$A$1:$Q$63</definedName>
    <definedName name="_xlnm.Print_Area" localSheetId="0">'学校長挨拶文'!$A$1:$H$39</definedName>
    <definedName name="_xlnm.Print_Area" localSheetId="3">'申込書'!$A$1:$L$38</definedName>
    <definedName name="_xlnm.Print_Area" localSheetId="13">'全日本予選収支報告'!$A$1:$G$42</definedName>
    <definedName name="_xlnm.Print_Area" localSheetId="12">'全日本予選領収証'!$A$1:$T$238</definedName>
    <definedName name="_xlnm.Print_Area" localSheetId="6">'対戦記録表Ｂ５'!$A$1:$G$31</definedName>
    <definedName name="_xlnm.Print_Area" localSheetId="7">'対戦結果一覧表'!$A$1:$AD$114</definedName>
    <definedName name="_xlnm.Print_Area" localSheetId="2">'対戦表'!$A$1:$BG$52</definedName>
    <definedName name="_xlnm.Print_Area" localSheetId="4">'対戦表 (会議用)'!$A$1:$BG$48</definedName>
    <definedName name="_xlnm.Print_Area" localSheetId="1">'要綱'!$A$1:$L$41</definedName>
  </definedNames>
  <calcPr fullCalcOnLoad="1"/>
</workbook>
</file>

<file path=xl/sharedStrings.xml><?xml version="1.0" encoding="utf-8"?>
<sst xmlns="http://schemas.openxmlformats.org/spreadsheetml/2006/main" count="1264" uniqueCount="312">
  <si>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</si>
  <si>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</si>
  <si>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</si>
  <si>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</si>
  <si>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</si>
  <si>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</si>
  <si>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</si>
  <si>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</si>
  <si>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</si>
  <si>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</si>
  <si>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</t>
  </si>
  <si>
    <t>宮古地区小学生バレーボール連盟</t>
  </si>
  <si>
    <t>期　　日</t>
  </si>
  <si>
    <t>参加資格</t>
  </si>
  <si>
    <t>参 加 料</t>
  </si>
  <si>
    <t>競技規則</t>
  </si>
  <si>
    <t>表　　彰</t>
  </si>
  <si>
    <t>１０</t>
  </si>
  <si>
    <t>申し込み</t>
  </si>
  <si>
    <t>連 絡 先</t>
  </si>
  <si>
    <t>確認事項</t>
  </si>
  <si>
    <t>チーム名</t>
  </si>
  <si>
    <t>男子</t>
  </si>
  <si>
    <t>女子</t>
  </si>
  <si>
    <t>監 督 名</t>
  </si>
  <si>
    <t>連絡先</t>
  </si>
  <si>
    <t>コーチ名</t>
  </si>
  <si>
    <t>選　　手　　名</t>
  </si>
  <si>
    <t>学　年</t>
  </si>
  <si>
    <t>背番号</t>
  </si>
  <si>
    <t>備　　　　考</t>
  </si>
  <si>
    <t>１</t>
  </si>
  <si>
    <t>収入</t>
  </si>
  <si>
    <t>（１）参加料</t>
  </si>
  <si>
    <t>男子５チーム</t>
  </si>
  <si>
    <t>女子８チーム</t>
  </si>
  <si>
    <t>支出</t>
  </si>
  <si>
    <t>収支</t>
  </si>
  <si>
    <t>（差引残）</t>
  </si>
  <si>
    <t>①</t>
  </si>
  <si>
    <t>②</t>
  </si>
  <si>
    <t>③</t>
  </si>
  <si>
    <t>④</t>
  </si>
  <si>
    <t>⑤</t>
  </si>
  <si>
    <t>⑥</t>
  </si>
  <si>
    <t>⑦</t>
  </si>
  <si>
    <t>⑧</t>
  </si>
  <si>
    <t>（男子合計）</t>
  </si>
  <si>
    <t>（女子合計）</t>
  </si>
  <si>
    <t>（支出合計）</t>
  </si>
  <si>
    <t>（収入合計）</t>
  </si>
  <si>
    <t>弁当代</t>
  </si>
  <si>
    <t>C</t>
  </si>
  <si>
    <t>A+B</t>
  </si>
  <si>
    <t>D</t>
  </si>
  <si>
    <t>D</t>
  </si>
  <si>
    <t>備考</t>
  </si>
  <si>
    <t>C-D</t>
  </si>
  <si>
    <t>⑨</t>
  </si>
  <si>
    <t>男子大会参加チーム名</t>
  </si>
  <si>
    <t>参加料</t>
  </si>
  <si>
    <t>女子大会参加チーム名</t>
  </si>
  <si>
    <t>領収内容</t>
  </si>
  <si>
    <t>上野クラブ</t>
  </si>
  <si>
    <t>日</t>
  </si>
  <si>
    <t>領収者</t>
  </si>
  <si>
    <t>領　収　証</t>
  </si>
  <si>
    <r>
      <t>入金日</t>
    </r>
  </si>
  <si>
    <r>
      <t>年</t>
    </r>
  </si>
  <si>
    <r>
      <t>月</t>
    </r>
  </si>
  <si>
    <r>
      <t>　領　収　証（控）</t>
    </r>
  </si>
  <si>
    <t>領　収　証</t>
  </si>
  <si>
    <r>
      <t>但し、</t>
    </r>
  </si>
  <si>
    <r>
      <t>上記正に領収致しました。</t>
    </r>
  </si>
  <si>
    <r>
      <t>　領　収　証（控）</t>
    </r>
  </si>
  <si>
    <r>
      <t>但し、</t>
    </r>
  </si>
  <si>
    <r>
      <t>上記正に領収致しました。</t>
    </r>
  </si>
  <si>
    <t>⑩</t>
  </si>
  <si>
    <t>⑪</t>
  </si>
  <si>
    <r>
      <t>宮古地区小学生バレーボール連盟</t>
    </r>
  </si>
  <si>
    <t>A</t>
  </si>
  <si>
    <t>B</t>
  </si>
  <si>
    <t>学校長殿</t>
  </si>
  <si>
    <t>＜　公印省略　＞</t>
  </si>
  <si>
    <t>２</t>
  </si>
  <si>
    <t>３</t>
  </si>
  <si>
    <t>４</t>
  </si>
  <si>
    <t>５</t>
  </si>
  <si>
    <t>６</t>
  </si>
  <si>
    <t>７</t>
  </si>
  <si>
    <t>８</t>
  </si>
  <si>
    <t>９</t>
  </si>
  <si>
    <t>主　　催</t>
  </si>
  <si>
    <t>期　　日</t>
  </si>
  <si>
    <t>日　　程</t>
  </si>
  <si>
    <t>参加資格</t>
  </si>
  <si>
    <t>競技規則</t>
  </si>
  <si>
    <t>表彰</t>
  </si>
  <si>
    <t>連　絡</t>
  </si>
  <si>
    <t>参加料</t>
  </si>
  <si>
    <t>宮古地区小学生バレーボール連盟</t>
  </si>
  <si>
    <t>記</t>
  </si>
  <si>
    <t>開　催　要　項</t>
  </si>
  <si>
    <t>主　　催</t>
  </si>
  <si>
    <t>会場</t>
  </si>
  <si>
    <t>２</t>
  </si>
  <si>
    <t>３</t>
  </si>
  <si>
    <t>４</t>
  </si>
  <si>
    <t>５</t>
  </si>
  <si>
    <t>６</t>
  </si>
  <si>
    <t>会　　場</t>
  </si>
  <si>
    <t>７</t>
  </si>
  <si>
    <t>８</t>
  </si>
  <si>
    <t>９</t>
  </si>
  <si>
    <t>組み合わせ表</t>
  </si>
  <si>
    <t>対　戦　記　録　表</t>
  </si>
  <si>
    <t>（宮古地区小学生バレーボール連盟）</t>
  </si>
  <si>
    <t>大会名</t>
  </si>
  <si>
    <t>月日</t>
  </si>
  <si>
    <t>会場</t>
  </si>
  <si>
    <t>審判チーム</t>
  </si>
  <si>
    <t>試合順</t>
  </si>
  <si>
    <t>チ ー ム名</t>
  </si>
  <si>
    <t>得　点</t>
  </si>
  <si>
    <t>セット順</t>
  </si>
  <si>
    <t>チ ー ム 名</t>
  </si>
  <si>
    <t>試 合 順</t>
  </si>
  <si>
    <t>第１セット</t>
  </si>
  <si>
    <t>勝　　者</t>
  </si>
  <si>
    <t>：</t>
  </si>
  <si>
    <t>　　１　　　位</t>
  </si>
  <si>
    <t>　　２　　　位</t>
  </si>
  <si>
    <t>　　３　　　位</t>
  </si>
  <si>
    <t>　　４　　　位</t>
  </si>
  <si>
    <t>　　５　　　位</t>
  </si>
  <si>
    <t>男子</t>
  </si>
  <si>
    <t>対戦結果一覧表</t>
  </si>
  <si>
    <t>対　　戦</t>
  </si>
  <si>
    <t>第２セット</t>
  </si>
  <si>
    <t>第３セット</t>
  </si>
  <si>
    <t>順　　　位</t>
  </si>
  <si>
    <t>対　　戦</t>
  </si>
  <si>
    <t>第２セット</t>
  </si>
  <si>
    <t>第３セット</t>
  </si>
  <si>
    <t>順　　　位</t>
  </si>
  <si>
    <t>：</t>
  </si>
  <si>
    <r>
      <t>参加料として</t>
    </r>
  </si>
  <si>
    <t>得点</t>
  </si>
  <si>
    <t>交代</t>
  </si>
  <si>
    <t>宮古地区小学生ﾊﾞﾚｰﾎﾞｰﾙ連盟</t>
  </si>
  <si>
    <t>ｽﾀｰﾃｨﾝｸﾞ ﾗｲﾝ ｱｯﾌﾟ ｼｰﾄ</t>
  </si>
  <si>
    <t>セット</t>
  </si>
  <si>
    <t>セット</t>
  </si>
  <si>
    <t>タイム</t>
  </si>
  <si>
    <t>１</t>
  </si>
  <si>
    <t>２</t>
  </si>
  <si>
    <t>サイン</t>
  </si>
  <si>
    <t>ｽﾀｰﾃｨﾝｸﾞ ﾗｲﾝ ｱｯﾌﾟ ｼｰﾄ</t>
  </si>
  <si>
    <t>セット</t>
  </si>
  <si>
    <t>決勝リーグ</t>
  </si>
  <si>
    <r>
      <t>※注意：四角リーグ２勝同士がでた場合は</t>
    </r>
    <r>
      <rPr>
        <u val="single"/>
        <sz val="13"/>
        <rFont val="ＭＳ Ｐ明朝"/>
        <family val="1"/>
      </rPr>
      <t>　　　　　　　</t>
    </r>
    <r>
      <rPr>
        <sz val="13"/>
        <rFont val="ＭＳ Ｐ明朝"/>
        <family val="1"/>
      </rPr>
      <t>にて勝敗を決める。</t>
    </r>
  </si>
  <si>
    <t>ｻｰﾋﾞｽ</t>
  </si>
  <si>
    <t>ﾁｰﾑ名</t>
  </si>
  <si>
    <t>Ⅰ</t>
  </si>
  <si>
    <t>Ⅱ</t>
  </si>
  <si>
    <t>Ⅲ</t>
  </si>
  <si>
    <t>参 加 申 込 用 紙</t>
  </si>
  <si>
    <t>ボール代</t>
  </si>
  <si>
    <t>3,000円</t>
  </si>
  <si>
    <t>参加料</t>
  </si>
  <si>
    <t>納入確認</t>
  </si>
  <si>
    <t>参加チーム</t>
  </si>
  <si>
    <t>※</t>
  </si>
  <si>
    <t>キャプテンは、備考欄に「キャプテン」とご記入ください。</t>
  </si>
  <si>
    <t>※</t>
  </si>
  <si>
    <t>ふ り が な</t>
  </si>
  <si>
    <t>ふ り が な</t>
  </si>
  <si>
    <t>ふ　り　が　な</t>
  </si>
  <si>
    <t>マネージャー</t>
  </si>
  <si>
    <t>せ  ん  しゅ  め  い</t>
  </si>
  <si>
    <t>№</t>
  </si>
  <si>
    <r>
      <t>チーム名・氏名欄には、</t>
    </r>
    <r>
      <rPr>
        <u val="single"/>
        <sz val="14"/>
        <rFont val="ＭＳ Ｐ明朝"/>
        <family val="1"/>
      </rPr>
      <t>ふりがな</t>
    </r>
    <r>
      <rPr>
        <sz val="14"/>
        <rFont val="ＭＳ Ｐ明朝"/>
        <family val="1"/>
      </rPr>
      <t>を必ずお書き下さい。</t>
    </r>
  </si>
  <si>
    <t>場所</t>
  </si>
  <si>
    <t>試合順</t>
  </si>
  <si>
    <t>ﾁｰﾑ名</t>
  </si>
  <si>
    <t>男子優勝</t>
  </si>
  <si>
    <t>女子優勝</t>
  </si>
  <si>
    <t>男子準優勝</t>
  </si>
  <si>
    <t>女子準優勝</t>
  </si>
  <si>
    <t>男子３位</t>
  </si>
  <si>
    <t>女子３位</t>
  </si>
  <si>
    <t>最優秀選手</t>
  </si>
  <si>
    <t>期日</t>
  </si>
  <si>
    <t>№1</t>
  </si>
  <si>
    <t>対戦結果一覧表</t>
  </si>
  <si>
    <t>期日</t>
  </si>
  <si>
    <t>ｾｯﾄ</t>
  </si>
  <si>
    <t>－</t>
  </si>
  <si>
    <t>鏡原あかうん</t>
  </si>
  <si>
    <t>⑫</t>
  </si>
  <si>
    <t>菓飲物等（本部用）</t>
  </si>
  <si>
    <t>第３３回　ファミリーマートカップ全日本バレーボール小学生大会宮古地区大会収支報告</t>
  </si>
  <si>
    <t>⑦</t>
  </si>
  <si>
    <t>多良間ファイターズ</t>
  </si>
  <si>
    <t>菓飲物（監督会4/7）</t>
  </si>
  <si>
    <t>菓飲物（監督会5/4）</t>
  </si>
  <si>
    <t>混合</t>
  </si>
  <si>
    <r>
      <t>（Ａ・Ｂ・Ｃ）コート</t>
    </r>
    <r>
      <rPr>
        <sz val="14"/>
        <rFont val="ＭＳ 明朝"/>
        <family val="1"/>
      </rPr>
      <t xml:space="preserve">  </t>
    </r>
    <r>
      <rPr>
        <sz val="14"/>
        <rFont val="HG丸ｺﾞｼｯｸM-PRO"/>
        <family val="3"/>
      </rPr>
      <t>第（　　</t>
    </r>
    <r>
      <rPr>
        <sz val="14"/>
        <rFont val="ＭＳ 明朝"/>
        <family val="1"/>
      </rPr>
      <t xml:space="preserve"> </t>
    </r>
    <r>
      <rPr>
        <sz val="14"/>
        <rFont val="HG丸ｺﾞｼｯｸM-PRO"/>
        <family val="3"/>
      </rPr>
      <t>）試合</t>
    </r>
    <r>
      <rPr>
        <sz val="14"/>
        <rFont val="ＭＳ 明朝"/>
        <family val="1"/>
      </rPr>
      <t xml:space="preserve"> </t>
    </r>
    <r>
      <rPr>
        <sz val="14"/>
        <rFont val="HG丸ｺﾞｼｯｸM-PRO"/>
        <family val="3"/>
      </rPr>
      <t>（</t>
    </r>
    <r>
      <rPr>
        <sz val="14"/>
        <rFont val="ＭＳ 明朝"/>
        <family val="1"/>
      </rPr>
      <t xml:space="preserve"> </t>
    </r>
    <r>
      <rPr>
        <sz val="14"/>
        <rFont val="HG丸ｺﾞｼｯｸM-PRO"/>
        <family val="3"/>
      </rPr>
      <t>男・女・混合</t>
    </r>
    <r>
      <rPr>
        <sz val="14"/>
        <rFont val="ＭＳ 明朝"/>
        <family val="1"/>
      </rPr>
      <t xml:space="preserve"> </t>
    </r>
    <r>
      <rPr>
        <sz val="14"/>
        <rFont val="HG丸ｺﾞｼｯｸM-PRO"/>
        <family val="3"/>
      </rPr>
      <t>）</t>
    </r>
  </si>
  <si>
    <t>混合優勝</t>
  </si>
  <si>
    <t>混合3位</t>
  </si>
  <si>
    <t>混合4位</t>
  </si>
  <si>
    <t>混合準優勝</t>
  </si>
  <si>
    <t>平良第一ＪＶＣ</t>
  </si>
  <si>
    <t>事務局</t>
  </si>
  <si>
    <t>久松WVC</t>
  </si>
  <si>
    <t>会　長</t>
  </si>
  <si>
    <t>B1</t>
  </si>
  <si>
    <t>A1</t>
  </si>
  <si>
    <t>砂川イエローユナイト</t>
  </si>
  <si>
    <t>結の橋クラブ</t>
  </si>
  <si>
    <t>令和</t>
  </si>
  <si>
    <t>宮古地区小学生バレーボール連盟発　第2号</t>
  </si>
  <si>
    <t>漢那　則朋</t>
  </si>
  <si>
    <t>し、お慶び申し上げます。</t>
  </si>
  <si>
    <t>　盛夏の候、貴職におかれましては、健康に留意され、ご校務に精励のことと拝察</t>
  </si>
  <si>
    <t>※上位チームは、新報児童オリンピックバレーボール大会〔U-10〕へ</t>
  </si>
  <si>
    <t>　※１５点制の３セットマッチとする。各セット８点目に給水タイムを設ける。</t>
  </si>
  <si>
    <t>B3</t>
  </si>
  <si>
    <t>優勝・準優勝・3位</t>
  </si>
  <si>
    <t>（4）勝敗は、勝率、セット率、得失点率の順で決定する。</t>
  </si>
  <si>
    <t>（3）各セット15点マッチとする。※給水タイムを設ける。</t>
  </si>
  <si>
    <t>会　　長　　漢那　則朋</t>
  </si>
  <si>
    <t>（４）交通マナー（路上駐車の禁止）や敷地内禁煙を守る。</t>
  </si>
  <si>
    <t>試合開始：８時３０分</t>
  </si>
  <si>
    <t>　※三角リーグは、負けチームから先に試合を行う。</t>
  </si>
  <si>
    <t>　 宮古地区小学校バレーボール連盟が推薦する。</t>
  </si>
  <si>
    <t>宮古地区小学生バレーボール連盟　事務局　渡久山優次</t>
  </si>
  <si>
    <t>携帯：０９０－６８６２－５９９８（渡久山）</t>
  </si>
  <si>
    <t>渡久山　優次</t>
  </si>
  <si>
    <t>(℡０９０－６８６２－５９９８）</t>
  </si>
  <si>
    <t>（１）宮古小連の感染拡大防止ガイドラインに沿って開催する。</t>
  </si>
  <si>
    <t>※大会辞退しても参加料の返金は不可</t>
  </si>
  <si>
    <t>結の橋</t>
  </si>
  <si>
    <t>B2</t>
  </si>
  <si>
    <t>B4</t>
  </si>
  <si>
    <t>決勝</t>
  </si>
  <si>
    <t>３決</t>
  </si>
  <si>
    <t>下地クラブ</t>
  </si>
  <si>
    <t>東アタッカーズ(B)</t>
  </si>
  <si>
    <t>東アタッカーズ(A)</t>
  </si>
  <si>
    <t>日曜日</t>
  </si>
  <si>
    <t>A2</t>
  </si>
  <si>
    <t>mail  amitaigamei@gmail.com　</t>
  </si>
  <si>
    <t>久松クラブ</t>
  </si>
  <si>
    <t>東ボーイズ</t>
  </si>
  <si>
    <t>A4</t>
  </si>
  <si>
    <t>第４回公益社団法人沖縄宮古法人会旗争奪</t>
  </si>
  <si>
    <t>小学生バレーボール大会３・４年生大会</t>
  </si>
  <si>
    <r>
      <t>（Ａ・Ｂ・Ｃ）コート</t>
    </r>
    <r>
      <rPr>
        <sz val="14"/>
        <rFont val="ＭＳ 明朝"/>
        <family val="1"/>
      </rPr>
      <t xml:space="preserve">  </t>
    </r>
    <r>
      <rPr>
        <sz val="14"/>
        <rFont val="HG丸ｺﾞｼｯｸM-PRO"/>
        <family val="3"/>
      </rPr>
      <t>第（　　</t>
    </r>
    <r>
      <rPr>
        <sz val="14"/>
        <rFont val="ＭＳ 明朝"/>
        <family val="1"/>
      </rPr>
      <t xml:space="preserve"> </t>
    </r>
    <r>
      <rPr>
        <sz val="14"/>
        <rFont val="HG丸ｺﾞｼｯｸM-PRO"/>
        <family val="3"/>
      </rPr>
      <t>）試合</t>
    </r>
    <r>
      <rPr>
        <sz val="14"/>
        <rFont val="ＭＳ 明朝"/>
        <family val="1"/>
      </rPr>
      <t xml:space="preserve"> </t>
    </r>
    <r>
      <rPr>
        <sz val="14"/>
        <rFont val="HG丸ｺﾞｼｯｸM-PRO"/>
        <family val="3"/>
      </rPr>
      <t>（</t>
    </r>
    <r>
      <rPr>
        <sz val="14"/>
        <rFont val="ＭＳ 明朝"/>
        <family val="1"/>
      </rPr>
      <t xml:space="preserve"> </t>
    </r>
    <r>
      <rPr>
        <sz val="14"/>
        <rFont val="HG丸ｺﾞｼｯｸM-PRO"/>
        <family val="3"/>
      </rPr>
      <t>男・女</t>
    </r>
    <r>
      <rPr>
        <sz val="14"/>
        <rFont val="ＭＳ 明朝"/>
        <family val="1"/>
      </rPr>
      <t xml:space="preserve"> </t>
    </r>
    <r>
      <rPr>
        <sz val="14"/>
        <rFont val="HG丸ｺﾞｼｯｸM-PRO"/>
        <family val="3"/>
      </rPr>
      <t>）</t>
    </r>
  </si>
  <si>
    <t>開会式：閉会式：分散開・閉会式</t>
  </si>
  <si>
    <t>１チーム　３，０００円</t>
  </si>
  <si>
    <t>令和５年度(財)日本バレーボール協会６人制競技規則及び代表者会議の</t>
  </si>
  <si>
    <t>（2）男子・混合はモルテン、女子はミカサを試合球とする。</t>
  </si>
  <si>
    <t>宮古南A</t>
  </si>
  <si>
    <t>宮古南B</t>
  </si>
  <si>
    <t>上野・下地</t>
  </si>
  <si>
    <t>久松</t>
  </si>
  <si>
    <t>平一</t>
  </si>
  <si>
    <t>東B</t>
  </si>
  <si>
    <t>東A</t>
  </si>
  <si>
    <t>A3</t>
  </si>
  <si>
    <t>A5</t>
  </si>
  <si>
    <t>A6</t>
  </si>
  <si>
    <t>A7/８</t>
  </si>
  <si>
    <t>A7/8</t>
  </si>
  <si>
    <t>砂川小学校</t>
  </si>
  <si>
    <t>東小学校会場</t>
  </si>
  <si>
    <t>（３）今大会観戦保護者はマスク着用での入館とする。　　</t>
  </si>
  <si>
    <t>（３）選手も試合以外はマスク着用とする。　　</t>
  </si>
  <si>
    <t>男子：砂川小学校　　　　　女子：東小学校</t>
  </si>
  <si>
    <t>　　申し合わせ事項による。</t>
  </si>
  <si>
    <t>東BOY・鏡原</t>
  </si>
  <si>
    <t>砂川・城辺</t>
  </si>
  <si>
    <t>決</t>
  </si>
  <si>
    <t>（1）学校敷地内に入れる保護者の人数は制限なし。</t>
  </si>
  <si>
    <t>令和５年５月１２日（金 ）</t>
  </si>
  <si>
    <t>鏡原</t>
  </si>
  <si>
    <t>砂川小学校(男子)　東小学校(女子)</t>
  </si>
  <si>
    <t>　※各チームでも、コロナウイルス・インフルエンザ感染拡大防止対策を徹底する。</t>
  </si>
  <si>
    <t>（２）感染防止対策への協力を、各チームへ周知する。</t>
  </si>
  <si>
    <t>ご多用中とは存じますが、会場までご足労頂き、盛大なご声援を賜りますよう</t>
  </si>
  <si>
    <t>ご案内申し上げます。</t>
  </si>
  <si>
    <t xml:space="preserve">  さて、当連盟では、「マスクの着用」等のコロナ・インフル感染拡大防止対策を</t>
  </si>
  <si>
    <t>十分に講じた上で、標記の大会を開催することとしました。</t>
  </si>
  <si>
    <t>東・鏡原</t>
  </si>
  <si>
    <t>宮古南A</t>
  </si>
  <si>
    <t>上野・下地クラブ</t>
  </si>
  <si>
    <t>宮國泰嘉(宮古南)</t>
  </si>
  <si>
    <t>みやぐに　たいが</t>
  </si>
  <si>
    <t>結の橋クラブ</t>
  </si>
  <si>
    <t>東アタッカーズ</t>
  </si>
  <si>
    <t>川満　莉妃(結の橋)</t>
  </si>
  <si>
    <t>かわみつ　りり</t>
  </si>
  <si>
    <t>南A</t>
  </si>
  <si>
    <t>南B</t>
  </si>
  <si>
    <t>決勝リーグ</t>
  </si>
  <si>
    <t>川満莉妃(結の橋)</t>
  </si>
  <si>
    <t>第3回宮古地区大会３・４年生大会</t>
  </si>
  <si>
    <t>第44回新報児童オリンピックU-１０地区大会</t>
  </si>
  <si>
    <t>令和6年5月19日(日)</t>
  </si>
  <si>
    <t>令和6年度スポーツ安全保険に加入済みのこと。</t>
  </si>
  <si>
    <t>令和6年4月28日（日）までに、上原へデータで提出すること。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</si>
</sst>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&quot;"/>
    <numFmt numFmtId="177" formatCode="0&quot;年&quot;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円&quot;"/>
    <numFmt numFmtId="184" formatCode="0,000&quot;円&quot;"/>
    <numFmt numFmtId="185" formatCode="&quot;★&quot;\ 0,000&quot;円&quot;"/>
    <numFmt numFmtId="186" formatCode="&quot;★&quot;\ \ 0,000&quot;円&quot;"/>
    <numFmt numFmtId="187" formatCode="&quot;¥&quot;\ #,##0;&quot;¥&quot;\ \-#,##0"/>
    <numFmt numFmtId="188" formatCode="&quot;¥&quot;\ #,##0;[Red]&quot;¥&quot;\ \-#,##0"/>
    <numFmt numFmtId="189" formatCode="&quot;¥&quot;\ #,##0.00;&quot;¥&quot;\ \-#,##0.00"/>
    <numFmt numFmtId="190" formatCode="&quot;¥&quot;\ #,##0.00;[Red]&quot;¥&quot;\ \-#,##0.00"/>
    <numFmt numFmtId="191" formatCode="_ &quot;¥&quot;\ * #,##0_ ;_ &quot;¥&quot;\ * \-#,##0_ ;_ &quot;¥&quot;\ * &quot;-&quot;_ ;_ @_ "/>
    <numFmt numFmtId="192" formatCode="_ &quot;¥&quot;\ * #,##0.00_ ;_ &quot;¥&quot;\ * \-#,##0.00_ ;_ &quot;¥&quot;\ * &quot;-&quot;??_ ;_ @_ "/>
    <numFmt numFmtId="193" formatCode="&quot;№&quot;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1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b/>
      <sz val="20"/>
      <name val="HGP明朝E"/>
      <family val="1"/>
    </font>
    <font>
      <sz val="20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.5"/>
      <name val="ＭＳ 明朝"/>
      <family val="1"/>
    </font>
    <font>
      <b/>
      <sz val="11"/>
      <color indexed="10"/>
      <name val="ＭＳ Ｐゴシック"/>
      <family val="3"/>
    </font>
    <font>
      <sz val="20"/>
      <name val="HG丸ｺﾞｼｯｸM-PRO"/>
      <family val="3"/>
    </font>
    <font>
      <sz val="10.5"/>
      <name val="HG丸ｺﾞｼｯｸM-PRO"/>
      <family val="3"/>
    </font>
    <font>
      <u val="single"/>
      <sz val="20"/>
      <name val="HG丸ｺﾞｼｯｸM-PRO"/>
      <family val="3"/>
    </font>
    <font>
      <u val="single"/>
      <sz val="15"/>
      <name val="HG丸ｺﾞｼｯｸM-PRO"/>
      <family val="3"/>
    </font>
    <font>
      <sz val="12"/>
      <name val="HG丸ｺﾞｼｯｸM-PRO"/>
      <family val="3"/>
    </font>
    <font>
      <sz val="14"/>
      <color indexed="12"/>
      <name val="ＭＳ Ｐゴシック"/>
      <family val="3"/>
    </font>
    <font>
      <sz val="12"/>
      <name val="明朝"/>
      <family val="1"/>
    </font>
    <font>
      <sz val="13"/>
      <name val="ＭＳ Ｐゴシック"/>
      <family val="3"/>
    </font>
    <font>
      <sz val="13"/>
      <color indexed="12"/>
      <name val="ＭＳ Ｐゴシック"/>
      <family val="3"/>
    </font>
    <font>
      <b/>
      <sz val="13"/>
      <color indexed="12"/>
      <name val="ＭＳ Ｐゴシック"/>
      <family val="3"/>
    </font>
    <font>
      <b/>
      <sz val="13"/>
      <name val="ＭＳ Ｐゴシック"/>
      <family val="3"/>
    </font>
    <font>
      <b/>
      <u val="single"/>
      <sz val="20"/>
      <name val="HGP明朝E"/>
      <family val="1"/>
    </font>
    <font>
      <sz val="13"/>
      <name val="ＭＳ Ｐ明朝"/>
      <family val="1"/>
    </font>
    <font>
      <b/>
      <sz val="13"/>
      <name val="ＭＳ Ｐ明朝"/>
      <family val="1"/>
    </font>
    <font>
      <b/>
      <sz val="13"/>
      <name val="ＭＳ ゴシック"/>
      <family val="3"/>
    </font>
    <font>
      <sz val="28"/>
      <name val="HG丸ｺﾞｼｯｸM-PRO"/>
      <family val="3"/>
    </font>
    <font>
      <b/>
      <sz val="16"/>
      <name val="HG丸ｺﾞｼｯｸM-PRO"/>
      <family val="3"/>
    </font>
    <font>
      <sz val="16"/>
      <name val="ＭＳ 明朝"/>
      <family val="1"/>
    </font>
    <font>
      <sz val="16"/>
      <name val="ＭＳ Ｐゴシック"/>
      <family val="3"/>
    </font>
    <font>
      <sz val="14"/>
      <name val="HG丸ｺﾞｼｯｸM-PRO"/>
      <family val="3"/>
    </font>
    <font>
      <sz val="14"/>
      <name val="ＭＳ 明朝"/>
      <family val="1"/>
    </font>
    <font>
      <b/>
      <sz val="15"/>
      <name val="ＭＳ 明朝"/>
      <family val="1"/>
    </font>
    <font>
      <sz val="15"/>
      <name val="HG丸ｺﾞｼｯｸM-PRO"/>
      <family val="3"/>
    </font>
    <font>
      <b/>
      <sz val="12"/>
      <name val="ＭＳ 明朝"/>
      <family val="1"/>
    </font>
    <font>
      <b/>
      <sz val="10.5"/>
      <name val="ＭＳ 明朝"/>
      <family val="1"/>
    </font>
    <font>
      <sz val="13"/>
      <name val="HG丸ｺﾞｼｯｸM-PRO"/>
      <family val="3"/>
    </font>
    <font>
      <b/>
      <sz val="10.5"/>
      <name val="HG丸ｺﾞｼｯｸM-PRO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.5"/>
      <name val="ＭＳ Ｐゴシック"/>
      <family val="3"/>
    </font>
    <font>
      <b/>
      <sz val="16"/>
      <name val="ＭＳ Ｐゴシック"/>
      <family val="3"/>
    </font>
    <font>
      <u val="single"/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u val="single"/>
      <sz val="13"/>
      <name val="ＭＳ Ｐ明朝"/>
      <family val="1"/>
    </font>
    <font>
      <sz val="20"/>
      <name val="ＭＳ 明朝"/>
      <family val="1"/>
    </font>
    <font>
      <sz val="11.5"/>
      <name val="ＭＳ Ｐゴシック"/>
      <family val="3"/>
    </font>
    <font>
      <u val="single"/>
      <sz val="14"/>
      <name val="ＭＳ Ｐ明朝"/>
      <family val="1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5"/>
      <name val="ＭＳ Ｐゴシック"/>
      <family val="3"/>
    </font>
    <font>
      <b/>
      <sz val="14"/>
      <name val="HGP明朝E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14"/>
      <color indexed="9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name val="Cambria"/>
      <family val="3"/>
    </font>
    <font>
      <b/>
      <sz val="11"/>
      <name val="Cambria"/>
      <family val="3"/>
    </font>
    <font>
      <sz val="13"/>
      <name val="Cambria"/>
      <family val="3"/>
    </font>
    <font>
      <b/>
      <sz val="12"/>
      <name val="Cambria"/>
      <family val="3"/>
    </font>
    <font>
      <b/>
      <sz val="20"/>
      <name val="Cambria"/>
      <family val="3"/>
    </font>
    <font>
      <b/>
      <sz val="18"/>
      <name val="Cambria"/>
      <family val="3"/>
    </font>
    <font>
      <sz val="14"/>
      <color theme="0"/>
      <name val="ＭＳ Ｐゴシック"/>
      <family val="3"/>
    </font>
    <font>
      <sz val="11"/>
      <name val="Cambria"/>
      <family val="3"/>
    </font>
    <font>
      <sz val="14"/>
      <color theme="1"/>
      <name val="ＭＳ Ｐゴシック"/>
      <family val="3"/>
    </font>
    <font>
      <sz val="10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BBC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3" fillId="0" borderId="3" applyNumberFormat="0" applyFill="0" applyAlignment="0" applyProtection="0"/>
    <xf numFmtId="0" fontId="94" fillId="29" borderId="0" applyNumberFormat="0" applyBorder="0" applyAlignment="0" applyProtection="0"/>
    <xf numFmtId="0" fontId="95" fillId="30" borderId="4" applyNumberFormat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30" borderId="9" applyNumberFormat="0" applyAlignment="0" applyProtection="0"/>
    <xf numFmtId="0" fontId="10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3" fillId="31" borderId="4" applyNumberFormat="0" applyAlignment="0" applyProtection="0"/>
    <xf numFmtId="0" fontId="3" fillId="0" borderId="0" applyNumberFormat="0" applyFill="0" applyBorder="0" applyAlignment="0" applyProtection="0"/>
    <xf numFmtId="0" fontId="104" fillId="32" borderId="0" applyNumberFormat="0" applyBorder="0" applyAlignment="0" applyProtection="0"/>
  </cellStyleXfs>
  <cellXfs count="734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1" xfId="0" applyFill="1" applyBorder="1" applyAlignment="1">
      <alignment horizontal="distributed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84" fontId="0" fillId="34" borderId="10" xfId="49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184" fontId="0" fillId="35" borderId="10" xfId="49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2" xfId="0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9" xfId="0" applyFill="1" applyBorder="1" applyAlignment="1">
      <alignment vertical="center"/>
    </xf>
    <xf numFmtId="0" fontId="0" fillId="33" borderId="13" xfId="0" applyFill="1" applyBorder="1" applyAlignment="1">
      <alignment horizontal="distributed" vertical="center"/>
    </xf>
    <xf numFmtId="0" fontId="0" fillId="33" borderId="15" xfId="0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58" fontId="0" fillId="0" borderId="15" xfId="0" applyNumberFormat="1" applyFont="1" applyBorder="1" applyAlignment="1">
      <alignment/>
    </xf>
    <xf numFmtId="0" fontId="18" fillId="33" borderId="0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distributed" vertical="center"/>
    </xf>
    <xf numFmtId="49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 textRotation="135"/>
    </xf>
    <xf numFmtId="0" fontId="29" fillId="0" borderId="15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9" fillId="0" borderId="0" xfId="0" applyFont="1" applyBorder="1" applyAlignment="1">
      <alignment vertical="top" textRotation="135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 textRotation="54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 textRotation="45"/>
    </xf>
    <xf numFmtId="0" fontId="31" fillId="0" borderId="0" xfId="0" applyFont="1" applyBorder="1" applyAlignment="1">
      <alignment vertical="center" textRotation="149"/>
    </xf>
    <xf numFmtId="0" fontId="31" fillId="0" borderId="0" xfId="0" applyFont="1" applyBorder="1" applyAlignment="1">
      <alignment vertical="center" textRotation="135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 textRotation="54"/>
    </xf>
    <xf numFmtId="0" fontId="2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textRotation="59"/>
    </xf>
    <xf numFmtId="0" fontId="32" fillId="0" borderId="0" xfId="0" applyFont="1" applyBorder="1" applyAlignment="1">
      <alignment vertical="center" textRotation="149"/>
    </xf>
    <xf numFmtId="0" fontId="29" fillId="0" borderId="0" xfId="0" applyFont="1" applyBorder="1" applyAlignment="1">
      <alignment vertical="center" textRotation="54" wrapText="1"/>
    </xf>
    <xf numFmtId="0" fontId="32" fillId="0" borderId="0" xfId="0" applyFont="1" applyBorder="1" applyAlignment="1">
      <alignment vertical="center" textRotation="54" wrapText="1"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vertical="center" textRotation="30"/>
    </xf>
    <xf numFmtId="0" fontId="29" fillId="0" borderId="0" xfId="0" applyFont="1" applyBorder="1" applyAlignment="1">
      <alignment vertical="center" textRotation="60"/>
    </xf>
    <xf numFmtId="0" fontId="31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 vertical="top" textRotation="30"/>
    </xf>
    <xf numFmtId="0" fontId="31" fillId="0" borderId="0" xfId="0" applyFont="1" applyBorder="1" applyAlignment="1">
      <alignment vertical="center" textRotation="150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textRotation="60"/>
    </xf>
    <xf numFmtId="0" fontId="26" fillId="0" borderId="0" xfId="0" applyFont="1" applyBorder="1" applyAlignment="1">
      <alignment vertical="center" textRotation="150"/>
    </xf>
    <xf numFmtId="0" fontId="26" fillId="0" borderId="0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26" fillId="0" borderId="0" xfId="0" applyFont="1" applyBorder="1" applyAlignment="1">
      <alignment vertical="center" textRotation="60"/>
    </xf>
    <xf numFmtId="0" fontId="31" fillId="0" borderId="0" xfId="0" applyFont="1" applyBorder="1" applyAlignment="1">
      <alignment vertical="center" textRotation="54" wrapText="1"/>
    </xf>
    <xf numFmtId="0" fontId="26" fillId="0" borderId="0" xfId="0" applyFont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textRotation="149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 vertical="top" textRotation="255"/>
    </xf>
    <xf numFmtId="0" fontId="31" fillId="0" borderId="0" xfId="0" applyFont="1" applyBorder="1" applyAlignment="1">
      <alignment horizontal="right" vertical="top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32" fillId="0" borderId="0" xfId="0" applyFont="1" applyFill="1" applyBorder="1" applyAlignment="1">
      <alignment vertical="top" textRotation="255"/>
    </xf>
    <xf numFmtId="0" fontId="31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26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38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8" fillId="0" borderId="26" xfId="0" applyFont="1" applyBorder="1" applyAlignment="1">
      <alignment horizontal="distributed" vertical="center"/>
    </xf>
    <xf numFmtId="0" fontId="38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8" fillId="0" borderId="29" xfId="0" applyFont="1" applyBorder="1" applyAlignment="1">
      <alignment horizontal="distributed" vertical="center"/>
    </xf>
    <xf numFmtId="0" fontId="38" fillId="0" borderId="3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38" fillId="0" borderId="0" xfId="0" applyFont="1" applyBorder="1" applyAlignment="1">
      <alignment horizontal="distributed" vertical="center"/>
    </xf>
    <xf numFmtId="0" fontId="38" fillId="0" borderId="3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33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0" fillId="0" borderId="0" xfId="0" applyAlignment="1">
      <alignment vertical="center"/>
    </xf>
    <xf numFmtId="193" fontId="4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42" fillId="0" borderId="39" xfId="0" applyFont="1" applyBorder="1" applyAlignment="1">
      <alignment horizontal="center" vertical="center"/>
    </xf>
    <xf numFmtId="20" fontId="43" fillId="0" borderId="14" xfId="0" applyNumberFormat="1" applyFont="1" applyBorder="1" applyAlignment="1">
      <alignment horizontal="left" vertical="center"/>
    </xf>
    <xf numFmtId="20" fontId="43" fillId="0" borderId="10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20" fontId="45" fillId="0" borderId="14" xfId="0" applyNumberFormat="1" applyFont="1" applyBorder="1" applyAlignment="1">
      <alignment horizontal="left" vertical="center"/>
    </xf>
    <xf numFmtId="20" fontId="45" fillId="0" borderId="10" xfId="0" applyNumberFormat="1" applyFont="1" applyBorder="1" applyAlignment="1">
      <alignment horizontal="left" vertical="center"/>
    </xf>
    <xf numFmtId="193" fontId="4" fillId="0" borderId="0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distributed" vertical="center"/>
    </xf>
    <xf numFmtId="0" fontId="47" fillId="0" borderId="0" xfId="0" applyFont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0" xfId="0" applyFont="1" applyBorder="1" applyAlignment="1">
      <alignment horizontal="center" vertical="center" textRotation="255"/>
    </xf>
    <xf numFmtId="0" fontId="47" fillId="0" borderId="0" xfId="0" applyFont="1" applyBorder="1" applyAlignment="1">
      <alignment vertical="center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0" xfId="0" applyFont="1" applyBorder="1" applyAlignment="1">
      <alignment horizontal="distributed"/>
    </xf>
    <xf numFmtId="0" fontId="47" fillId="0" borderId="0" xfId="0" applyFont="1" applyAlignment="1">
      <alignment horizontal="distributed"/>
    </xf>
    <xf numFmtId="0" fontId="0" fillId="0" borderId="0" xfId="0" applyAlignment="1">
      <alignment/>
    </xf>
    <xf numFmtId="0" fontId="0" fillId="0" borderId="2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29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26" fillId="0" borderId="45" xfId="0" applyFont="1" applyBorder="1" applyAlignment="1">
      <alignment horizontal="right" vertical="center"/>
    </xf>
    <xf numFmtId="0" fontId="31" fillId="0" borderId="45" xfId="0" applyFont="1" applyBorder="1" applyAlignment="1">
      <alignment vertical="top"/>
    </xf>
    <xf numFmtId="0" fontId="31" fillId="0" borderId="45" xfId="0" applyFont="1" applyBorder="1" applyAlignment="1">
      <alignment horizontal="left" vertical="center"/>
    </xf>
    <xf numFmtId="0" fontId="32" fillId="0" borderId="45" xfId="0" applyFont="1" applyBorder="1" applyAlignment="1">
      <alignment horizontal="left" vertical="center"/>
    </xf>
    <xf numFmtId="0" fontId="31" fillId="0" borderId="45" xfId="0" applyFont="1" applyBorder="1" applyAlignment="1">
      <alignment/>
    </xf>
    <xf numFmtId="0" fontId="29" fillId="0" borderId="45" xfId="0" applyFont="1" applyBorder="1" applyAlignment="1">
      <alignment vertical="top" textRotation="30"/>
    </xf>
    <xf numFmtId="0" fontId="29" fillId="0" borderId="45" xfId="0" applyFont="1" applyBorder="1" applyAlignment="1">
      <alignment vertical="center" textRotation="60"/>
    </xf>
    <xf numFmtId="0" fontId="32" fillId="0" borderId="0" xfId="0" applyFont="1" applyBorder="1" applyAlignment="1">
      <alignment vertical="top" textRotation="135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 textRotation="135"/>
    </xf>
    <xf numFmtId="0" fontId="31" fillId="0" borderId="0" xfId="0" applyFont="1" applyAlignment="1">
      <alignment vertical="center"/>
    </xf>
    <xf numFmtId="0" fontId="32" fillId="0" borderId="0" xfId="0" applyFont="1" applyBorder="1" applyAlignment="1">
      <alignment vertical="center" textRotation="30"/>
    </xf>
    <xf numFmtId="0" fontId="32" fillId="0" borderId="0" xfId="0" applyFont="1" applyBorder="1" applyAlignment="1">
      <alignment vertical="top" textRotation="30"/>
    </xf>
    <xf numFmtId="0" fontId="5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right" vertical="center"/>
    </xf>
    <xf numFmtId="0" fontId="31" fillId="0" borderId="46" xfId="0" applyFont="1" applyBorder="1" applyAlignment="1">
      <alignment vertical="center" textRotation="59"/>
    </xf>
    <xf numFmtId="0" fontId="31" fillId="0" borderId="47" xfId="0" applyFont="1" applyBorder="1" applyAlignment="1">
      <alignment vertical="center" textRotation="59"/>
    </xf>
    <xf numFmtId="0" fontId="31" fillId="0" borderId="47" xfId="0" applyFont="1" applyBorder="1" applyAlignment="1">
      <alignment vertical="center"/>
    </xf>
    <xf numFmtId="0" fontId="31" fillId="0" borderId="47" xfId="0" applyFont="1" applyBorder="1" applyAlignment="1">
      <alignment vertical="center" textRotation="149"/>
    </xf>
    <xf numFmtId="0" fontId="31" fillId="0" borderId="48" xfId="0" applyFont="1" applyBorder="1" applyAlignment="1">
      <alignment vertical="center" textRotation="149"/>
    </xf>
    <xf numFmtId="0" fontId="31" fillId="0" borderId="49" xfId="0" applyFont="1" applyBorder="1" applyAlignment="1">
      <alignment vertical="center" textRotation="59"/>
    </xf>
    <xf numFmtId="0" fontId="31" fillId="0" borderId="50" xfId="0" applyFont="1" applyBorder="1" applyAlignment="1">
      <alignment vertical="center" textRotation="149"/>
    </xf>
    <xf numFmtId="0" fontId="31" fillId="0" borderId="51" xfId="0" applyFont="1" applyBorder="1" applyAlignment="1">
      <alignment vertical="center" textRotation="59"/>
    </xf>
    <xf numFmtId="0" fontId="31" fillId="0" borderId="52" xfId="0" applyFont="1" applyBorder="1" applyAlignment="1">
      <alignment vertical="center" textRotation="59"/>
    </xf>
    <xf numFmtId="0" fontId="31" fillId="0" borderId="52" xfId="0" applyFont="1" applyBorder="1" applyAlignment="1">
      <alignment vertical="center" textRotation="149"/>
    </xf>
    <xf numFmtId="0" fontId="31" fillId="0" borderId="53" xfId="0" applyFont="1" applyBorder="1" applyAlignment="1">
      <alignment vertical="center" textRotation="149"/>
    </xf>
    <xf numFmtId="0" fontId="26" fillId="0" borderId="0" xfId="0" applyFont="1" applyBorder="1" applyAlignment="1">
      <alignment textRotation="45"/>
    </xf>
    <xf numFmtId="0" fontId="26" fillId="0" borderId="0" xfId="0" applyFont="1" applyBorder="1" applyAlignment="1">
      <alignment vertical="center" textRotation="45"/>
    </xf>
    <xf numFmtId="0" fontId="29" fillId="0" borderId="0" xfId="0" applyFont="1" applyBorder="1" applyAlignment="1">
      <alignment vertical="top" textRotation="165"/>
    </xf>
    <xf numFmtId="0" fontId="31" fillId="0" borderId="46" xfId="0" applyFont="1" applyBorder="1" applyAlignment="1">
      <alignment vertical="center"/>
    </xf>
    <xf numFmtId="0" fontId="31" fillId="0" borderId="47" xfId="0" applyFont="1" applyBorder="1" applyAlignment="1">
      <alignment vertical="center"/>
    </xf>
    <xf numFmtId="0" fontId="31" fillId="0" borderId="47" xfId="0" applyFont="1" applyBorder="1" applyAlignment="1">
      <alignment textRotation="45"/>
    </xf>
    <xf numFmtId="0" fontId="31" fillId="0" borderId="47" xfId="0" applyFont="1" applyBorder="1" applyAlignment="1">
      <alignment vertical="center" textRotation="45"/>
    </xf>
    <xf numFmtId="0" fontId="32" fillId="0" borderId="47" xfId="0" applyFont="1" applyBorder="1" applyAlignment="1">
      <alignment vertical="top" textRotation="165"/>
    </xf>
    <xf numFmtId="0" fontId="32" fillId="0" borderId="47" xfId="0" applyFont="1" applyBorder="1" applyAlignment="1">
      <alignment vertical="top" textRotation="135"/>
    </xf>
    <xf numFmtId="0" fontId="32" fillId="0" borderId="47" xfId="0" applyFont="1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vertical="center"/>
    </xf>
    <xf numFmtId="0" fontId="31" fillId="0" borderId="49" xfId="0" applyFont="1" applyBorder="1" applyAlignment="1">
      <alignment vertical="center"/>
    </xf>
    <xf numFmtId="0" fontId="31" fillId="0" borderId="50" xfId="0" applyFont="1" applyBorder="1" applyAlignment="1">
      <alignment vertical="center"/>
    </xf>
    <xf numFmtId="0" fontId="54" fillId="0" borderId="33" xfId="0" applyFont="1" applyBorder="1" applyAlignment="1">
      <alignment horizontal="center" vertical="center"/>
    </xf>
    <xf numFmtId="0" fontId="55" fillId="0" borderId="0" xfId="0" applyFont="1" applyAlignment="1">
      <alignment horizontal="distributed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8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84" fontId="0" fillId="0" borderId="10" xfId="49" applyNumberFormat="1" applyFont="1" applyFill="1" applyBorder="1" applyAlignment="1">
      <alignment horizontal="center" vertical="center"/>
    </xf>
    <xf numFmtId="184" fontId="0" fillId="0" borderId="10" xfId="49" applyNumberFormat="1" applyFill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9" fillId="0" borderId="11" xfId="0" applyFont="1" applyBorder="1" applyAlignment="1">
      <alignment vertical="center"/>
    </xf>
    <xf numFmtId="0" fontId="9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distributed" vertical="center"/>
    </xf>
    <xf numFmtId="0" fontId="10" fillId="0" borderId="19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56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top"/>
    </xf>
    <xf numFmtId="0" fontId="9" fillId="0" borderId="2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6" xfId="0" applyFont="1" applyBorder="1" applyAlignment="1">
      <alignment horizontal="center" vertical="top"/>
    </xf>
    <xf numFmtId="0" fontId="0" fillId="0" borderId="5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0" fillId="0" borderId="61" xfId="0" applyBorder="1" applyAlignment="1">
      <alignment vertical="center"/>
    </xf>
    <xf numFmtId="0" fontId="0" fillId="0" borderId="19" xfId="0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37" fillId="0" borderId="38" xfId="0" applyFont="1" applyBorder="1" applyAlignment="1">
      <alignment vertical="center"/>
    </xf>
    <xf numFmtId="0" fontId="37" fillId="0" borderId="39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56" fontId="4" fillId="0" borderId="0" xfId="0" applyNumberFormat="1" applyFont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184" fontId="0" fillId="35" borderId="10" xfId="49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184" fontId="0" fillId="36" borderId="10" xfId="49" applyNumberForma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0" fillId="34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52" fillId="0" borderId="62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 textRotation="30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61" fillId="0" borderId="0" xfId="0" applyFont="1" applyBorder="1" applyAlignment="1">
      <alignment vertical="center" wrapText="1"/>
    </xf>
    <xf numFmtId="0" fontId="17" fillId="33" borderId="0" xfId="0" applyFont="1" applyFill="1" applyBorder="1" applyAlignment="1">
      <alignment horizontal="left" vertical="center"/>
    </xf>
    <xf numFmtId="0" fontId="16" fillId="0" borderId="38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6" fillId="0" borderId="62" xfId="0" applyFont="1" applyBorder="1" applyAlignment="1">
      <alignment vertical="center"/>
    </xf>
    <xf numFmtId="0" fontId="105" fillId="0" borderId="0" xfId="0" applyFont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0" fontId="105" fillId="0" borderId="0" xfId="0" applyFont="1" applyBorder="1" applyAlignment="1">
      <alignment vertical="center"/>
    </xf>
    <xf numFmtId="0" fontId="105" fillId="0" borderId="0" xfId="0" applyFont="1" applyFill="1" applyBorder="1" applyAlignment="1">
      <alignment vertical="center" textRotation="149"/>
    </xf>
    <xf numFmtId="0" fontId="106" fillId="0" borderId="0" xfId="0" applyFont="1" applyFill="1" applyBorder="1" applyAlignment="1">
      <alignment vertical="center"/>
    </xf>
    <xf numFmtId="0" fontId="107" fillId="0" borderId="0" xfId="0" applyFont="1" applyBorder="1" applyAlignment="1">
      <alignment vertical="center"/>
    </xf>
    <xf numFmtId="0" fontId="108" fillId="0" borderId="0" xfId="0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08" fillId="0" borderId="0" xfId="0" applyFont="1" applyBorder="1" applyAlignment="1">
      <alignment vertical="center"/>
    </xf>
    <xf numFmtId="0" fontId="105" fillId="0" borderId="0" xfId="0" applyFont="1" applyBorder="1" applyAlignment="1">
      <alignment/>
    </xf>
    <xf numFmtId="0" fontId="105" fillId="0" borderId="0" xfId="0" applyFont="1" applyFill="1" applyBorder="1" applyAlignment="1">
      <alignment/>
    </xf>
    <xf numFmtId="0" fontId="105" fillId="0" borderId="0" xfId="0" applyFont="1" applyBorder="1" applyAlignment="1">
      <alignment vertical="center" textRotation="59"/>
    </xf>
    <xf numFmtId="0" fontId="105" fillId="0" borderId="0" xfId="0" applyFont="1" applyBorder="1" applyAlignment="1">
      <alignment vertical="center" textRotation="149"/>
    </xf>
    <xf numFmtId="0" fontId="109" fillId="0" borderId="0" xfId="0" applyFont="1" applyBorder="1" applyAlignment="1">
      <alignment vertical="center"/>
    </xf>
    <xf numFmtId="0" fontId="109" fillId="0" borderId="0" xfId="0" applyFont="1" applyBorder="1" applyAlignment="1">
      <alignment vertical="center" textRotation="255"/>
    </xf>
    <xf numFmtId="0" fontId="105" fillId="0" borderId="0" xfId="0" applyFont="1" applyBorder="1" applyAlignment="1">
      <alignment horizontal="right" vertical="center"/>
    </xf>
    <xf numFmtId="0" fontId="110" fillId="0" borderId="0" xfId="0" applyFont="1" applyBorder="1" applyAlignment="1">
      <alignment vertical="center"/>
    </xf>
    <xf numFmtId="0" fontId="105" fillId="0" borderId="0" xfId="0" applyFont="1" applyBorder="1" applyAlignment="1">
      <alignment horizontal="left" vertical="center"/>
    </xf>
    <xf numFmtId="0" fontId="111" fillId="0" borderId="0" xfId="0" applyFont="1" applyAlignment="1">
      <alignment/>
    </xf>
    <xf numFmtId="0" fontId="105" fillId="0" borderId="0" xfId="0" applyFont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06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 textRotation="54"/>
    </xf>
    <xf numFmtId="0" fontId="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textRotation="54" wrapText="1"/>
    </xf>
    <xf numFmtId="0" fontId="61" fillId="0" borderId="0" xfId="0" applyFont="1" applyBorder="1" applyAlignment="1">
      <alignment vertical="center" textRotation="54" wrapText="1"/>
    </xf>
    <xf numFmtId="0" fontId="15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112" fillId="0" borderId="0" xfId="0" applyFont="1" applyBorder="1" applyAlignment="1">
      <alignment vertical="center"/>
    </xf>
    <xf numFmtId="0" fontId="107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47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112" fillId="0" borderId="0" xfId="0" applyFont="1" applyBorder="1" applyAlignment="1">
      <alignment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63" fillId="0" borderId="0" xfId="0" applyFont="1" applyBorder="1" applyAlignment="1">
      <alignment vertical="center" textRotation="1" wrapText="1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/>
    </xf>
    <xf numFmtId="0" fontId="65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8" xfId="0" applyBorder="1" applyAlignment="1">
      <alignment vertical="center"/>
    </xf>
    <xf numFmtId="0" fontId="37" fillId="0" borderId="64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65" xfId="0" applyFont="1" applyBorder="1" applyAlignment="1">
      <alignment vertical="center"/>
    </xf>
    <xf numFmtId="0" fontId="37" fillId="0" borderId="66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40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center"/>
    </xf>
    <xf numFmtId="0" fontId="112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top"/>
    </xf>
    <xf numFmtId="0" fontId="6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7" fillId="0" borderId="4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7" fillId="0" borderId="56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distributed" vertical="top"/>
    </xf>
    <xf numFmtId="0" fontId="7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52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16" xfId="0" applyFont="1" applyBorder="1" applyAlignment="1">
      <alignment horizontal="distributed" vertical="center"/>
    </xf>
    <xf numFmtId="0" fontId="29" fillId="0" borderId="15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top"/>
    </xf>
    <xf numFmtId="0" fontId="38" fillId="0" borderId="26" xfId="0" applyFont="1" applyBorder="1" applyAlignment="1">
      <alignment horizontal="center" vertical="top"/>
    </xf>
    <xf numFmtId="0" fontId="38" fillId="0" borderId="27" xfId="0" applyFont="1" applyBorder="1" applyAlignment="1">
      <alignment horizontal="center" vertical="top"/>
    </xf>
    <xf numFmtId="0" fontId="38" fillId="0" borderId="28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58" fontId="38" fillId="0" borderId="28" xfId="0" applyNumberFormat="1" applyFont="1" applyBorder="1" applyAlignment="1">
      <alignment horizontal="left" vertical="center"/>
    </xf>
    <xf numFmtId="58" fontId="38" fillId="0" borderId="29" xfId="0" applyNumberFormat="1" applyFont="1" applyBorder="1" applyAlignment="1">
      <alignment horizontal="left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8" fillId="0" borderId="63" xfId="0" applyFont="1" applyBorder="1" applyAlignment="1">
      <alignment horizontal="distributed" vertical="center"/>
    </xf>
    <xf numFmtId="0" fontId="38" fillId="0" borderId="26" xfId="0" applyFont="1" applyBorder="1" applyAlignment="1">
      <alignment horizontal="distributed" vertical="center"/>
    </xf>
    <xf numFmtId="0" fontId="38" fillId="0" borderId="23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9" fillId="0" borderId="38" xfId="0" applyFont="1" applyBorder="1" applyAlignment="1">
      <alignment horizontal="distributed" vertical="center"/>
    </xf>
    <xf numFmtId="0" fontId="59" fillId="0" borderId="14" xfId="0" applyFont="1" applyBorder="1" applyAlignment="1">
      <alignment horizontal="distributed" vertical="center"/>
    </xf>
    <xf numFmtId="0" fontId="4" fillId="0" borderId="68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/>
    </xf>
    <xf numFmtId="0" fontId="4" fillId="0" borderId="6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11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59" fillId="0" borderId="10" xfId="0" applyFont="1" applyBorder="1" applyAlignment="1">
      <alignment horizontal="distributed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/>
    </xf>
    <xf numFmtId="0" fontId="40" fillId="0" borderId="0" xfId="0" applyFont="1" applyAlignment="1">
      <alignment horizontal="center" vertical="center" shrinkToFit="1"/>
    </xf>
    <xf numFmtId="0" fontId="47" fillId="0" borderId="26" xfId="0" applyFont="1" applyBorder="1" applyAlignment="1">
      <alignment horizontal="distributed" vertical="center"/>
    </xf>
    <xf numFmtId="0" fontId="46" fillId="0" borderId="72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46" fillId="0" borderId="19" xfId="0" applyFont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distributed" vertical="center" wrapText="1"/>
    </xf>
    <xf numFmtId="0" fontId="4" fillId="0" borderId="75" xfId="0" applyFont="1" applyBorder="1" applyAlignment="1">
      <alignment horizontal="distributed" vertical="center"/>
    </xf>
    <xf numFmtId="0" fontId="1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shrinkToFit="1"/>
    </xf>
    <xf numFmtId="0" fontId="0" fillId="0" borderId="63" xfId="0" applyFont="1" applyBorder="1" applyAlignment="1">
      <alignment horizontal="center" shrinkToFit="1"/>
    </xf>
    <xf numFmtId="0" fontId="0" fillId="0" borderId="24" xfId="0" applyFont="1" applyBorder="1" applyAlignment="1">
      <alignment horizont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46" fillId="0" borderId="76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9" fillId="0" borderId="11" xfId="0" applyFont="1" applyBorder="1" applyAlignment="1" quotePrefix="1">
      <alignment horizontal="center" vertical="center"/>
    </xf>
    <xf numFmtId="0" fontId="49" fillId="0" borderId="12" xfId="0" applyFont="1" applyBorder="1" applyAlignment="1" quotePrefix="1">
      <alignment horizontal="center" vertical="center"/>
    </xf>
    <xf numFmtId="0" fontId="49" fillId="0" borderId="13" xfId="0" applyFont="1" applyBorder="1" applyAlignment="1" quotePrefix="1">
      <alignment horizontal="center" vertical="center"/>
    </xf>
    <xf numFmtId="0" fontId="49" fillId="0" borderId="17" xfId="0" applyFont="1" applyBorder="1" applyAlignment="1" quotePrefix="1">
      <alignment horizontal="center" vertical="center"/>
    </xf>
    <xf numFmtId="0" fontId="49" fillId="0" borderId="18" xfId="0" applyFont="1" applyBorder="1" applyAlignment="1" quotePrefix="1">
      <alignment horizontal="center" vertical="center"/>
    </xf>
    <xf numFmtId="0" fontId="49" fillId="0" borderId="19" xfId="0" applyFont="1" applyBorder="1" applyAlignment="1" quotePrefix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 vertical="center"/>
    </xf>
    <xf numFmtId="0" fontId="47" fillId="0" borderId="80" xfId="0" applyFont="1" applyBorder="1" applyAlignment="1">
      <alignment horizontal="distributed"/>
    </xf>
    <xf numFmtId="0" fontId="50" fillId="0" borderId="44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6" fontId="22" fillId="0" borderId="0" xfId="49" applyNumberFormat="1" applyFont="1" applyBorder="1" applyAlignment="1">
      <alignment horizontal="center" vertical="center"/>
    </xf>
    <xf numFmtId="186" fontId="0" fillId="0" borderId="0" xfId="0" applyNumberFormat="1" applyBorder="1" applyAlignment="1">
      <alignment vertical="center"/>
    </xf>
    <xf numFmtId="186" fontId="0" fillId="0" borderId="20" xfId="0" applyNumberForma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</xdr:colOff>
      <xdr:row>39</xdr:row>
      <xdr:rowOff>66675</xdr:rowOff>
    </xdr:from>
    <xdr:ext cx="400050" cy="219075"/>
    <xdr:sp fLocksText="0">
      <xdr:nvSpPr>
        <xdr:cNvPr id="1" name="Text Box 111"/>
        <xdr:cNvSpPr txBox="1">
          <a:spLocks noChangeArrowheads="1"/>
        </xdr:cNvSpPr>
      </xdr:nvSpPr>
      <xdr:spPr>
        <a:xfrm>
          <a:off x="1162050" y="790575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24</xdr:col>
      <xdr:colOff>9525</xdr:colOff>
      <xdr:row>30</xdr:row>
      <xdr:rowOff>19050</xdr:rowOff>
    </xdr:from>
    <xdr:to>
      <xdr:col>35</xdr:col>
      <xdr:colOff>85725</xdr:colOff>
      <xdr:row>35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2752725" y="6143625"/>
          <a:ext cx="1333500" cy="1104900"/>
        </a:xfrm>
        <a:prstGeom prst="flowChartExtra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39</xdr:row>
      <xdr:rowOff>19050</xdr:rowOff>
    </xdr:from>
    <xdr:to>
      <xdr:col>56</xdr:col>
      <xdr:colOff>0</xdr:colOff>
      <xdr:row>44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5038725" y="7858125"/>
          <a:ext cx="1362075" cy="1114425"/>
        </a:xfrm>
        <a:prstGeom prst="flowChartExtra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28575</xdr:rowOff>
    </xdr:from>
    <xdr:to>
      <xdr:col>16</xdr:col>
      <xdr:colOff>95250</xdr:colOff>
      <xdr:row>44</xdr:row>
      <xdr:rowOff>190500</xdr:rowOff>
    </xdr:to>
    <xdr:sp>
      <xdr:nvSpPr>
        <xdr:cNvPr id="4" name="AutoShape 3"/>
        <xdr:cNvSpPr>
          <a:spLocks/>
        </xdr:cNvSpPr>
      </xdr:nvSpPr>
      <xdr:spPr>
        <a:xfrm>
          <a:off x="571500" y="7867650"/>
          <a:ext cx="1352550" cy="1114425"/>
        </a:xfrm>
        <a:prstGeom prst="flowChartExtra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19050</xdr:rowOff>
    </xdr:from>
    <xdr:to>
      <xdr:col>44</xdr:col>
      <xdr:colOff>85725</xdr:colOff>
      <xdr:row>25</xdr:row>
      <xdr:rowOff>9525</xdr:rowOff>
    </xdr:to>
    <xdr:sp>
      <xdr:nvSpPr>
        <xdr:cNvPr id="5" name="Rectangle 30"/>
        <xdr:cNvSpPr>
          <a:spLocks/>
        </xdr:cNvSpPr>
      </xdr:nvSpPr>
      <xdr:spPr>
        <a:xfrm rot="5400000">
          <a:off x="4114800" y="4362450"/>
          <a:ext cx="1000125" cy="800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19050</xdr:rowOff>
    </xdr:from>
    <xdr:to>
      <xdr:col>18</xdr:col>
      <xdr:colOff>38100</xdr:colOff>
      <xdr:row>24</xdr:row>
      <xdr:rowOff>180975</xdr:rowOff>
    </xdr:to>
    <xdr:sp>
      <xdr:nvSpPr>
        <xdr:cNvPr id="6" name="二等辺三角形 1"/>
        <xdr:cNvSpPr>
          <a:spLocks/>
        </xdr:cNvSpPr>
      </xdr:nvSpPr>
      <xdr:spPr>
        <a:xfrm>
          <a:off x="866775" y="4362450"/>
          <a:ext cx="1228725" cy="781050"/>
        </a:xfrm>
        <a:prstGeom prst="triangl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39</xdr:row>
      <xdr:rowOff>28575</xdr:rowOff>
    </xdr:from>
    <xdr:to>
      <xdr:col>36</xdr:col>
      <xdr:colOff>9525</xdr:colOff>
      <xdr:row>44</xdr:row>
      <xdr:rowOff>180975</xdr:rowOff>
    </xdr:to>
    <xdr:sp>
      <xdr:nvSpPr>
        <xdr:cNvPr id="7" name="二等辺三角形 2"/>
        <xdr:cNvSpPr>
          <a:spLocks/>
        </xdr:cNvSpPr>
      </xdr:nvSpPr>
      <xdr:spPr>
        <a:xfrm>
          <a:off x="2657475" y="7867650"/>
          <a:ext cx="1466850" cy="1104900"/>
        </a:xfrm>
        <a:prstGeom prst="triangl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16</xdr:row>
      <xdr:rowOff>180975</xdr:rowOff>
    </xdr:from>
    <xdr:to>
      <xdr:col>16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257300" y="4191000"/>
          <a:ext cx="571500" cy="1009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257300" y="5200650"/>
          <a:ext cx="11430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180975</xdr:rowOff>
    </xdr:from>
    <xdr:to>
      <xdr:col>21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1828800" y="4191000"/>
          <a:ext cx="571500" cy="1009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16</xdr:row>
      <xdr:rowOff>180975</xdr:rowOff>
    </xdr:from>
    <xdr:to>
      <xdr:col>44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457700" y="4191000"/>
          <a:ext cx="571500" cy="1009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180975</xdr:rowOff>
    </xdr:from>
    <xdr:to>
      <xdr:col>49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5029200" y="4191000"/>
          <a:ext cx="571500" cy="1009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22</xdr:row>
      <xdr:rowOff>0</xdr:rowOff>
    </xdr:from>
    <xdr:to>
      <xdr:col>49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4457700" y="5200650"/>
          <a:ext cx="11430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30</xdr:col>
      <xdr:colOff>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857500" y="6667500"/>
          <a:ext cx="571500" cy="9525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35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2857500" y="7620000"/>
          <a:ext cx="11430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35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3429000" y="6667500"/>
          <a:ext cx="571500" cy="9525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180975</xdr:rowOff>
    </xdr:from>
    <xdr:to>
      <xdr:col>12</xdr:col>
      <xdr:colOff>0</xdr:colOff>
      <xdr:row>43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00100" y="8372475"/>
          <a:ext cx="571500" cy="9620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>
      <xdr:nvSpPr>
        <xdr:cNvPr id="11" name="Line 11"/>
        <xdr:cNvSpPr>
          <a:spLocks/>
        </xdr:cNvSpPr>
      </xdr:nvSpPr>
      <xdr:spPr>
        <a:xfrm>
          <a:off x="800100" y="9334500"/>
          <a:ext cx="11430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180975</xdr:rowOff>
    </xdr:from>
    <xdr:to>
      <xdr:col>17</xdr:col>
      <xdr:colOff>0</xdr:colOff>
      <xdr:row>43</xdr:row>
      <xdr:rowOff>0</xdr:rowOff>
    </xdr:to>
    <xdr:sp>
      <xdr:nvSpPr>
        <xdr:cNvPr id="12" name="Line 12"/>
        <xdr:cNvSpPr>
          <a:spLocks/>
        </xdr:cNvSpPr>
      </xdr:nvSpPr>
      <xdr:spPr>
        <a:xfrm>
          <a:off x="1371600" y="8372475"/>
          <a:ext cx="571500" cy="9620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37</xdr:row>
      <xdr:rowOff>180975</xdr:rowOff>
    </xdr:from>
    <xdr:to>
      <xdr:col>30</xdr:col>
      <xdr:colOff>0</xdr:colOff>
      <xdr:row>43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2857500" y="8372475"/>
          <a:ext cx="571500" cy="9620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180975</xdr:rowOff>
    </xdr:from>
    <xdr:to>
      <xdr:col>35</xdr:col>
      <xdr:colOff>0</xdr:colOff>
      <xdr:row>43</xdr:row>
      <xdr:rowOff>0</xdr:rowOff>
    </xdr:to>
    <xdr:sp>
      <xdr:nvSpPr>
        <xdr:cNvPr id="14" name="Line 16"/>
        <xdr:cNvSpPr>
          <a:spLocks/>
        </xdr:cNvSpPr>
      </xdr:nvSpPr>
      <xdr:spPr>
        <a:xfrm>
          <a:off x="3429000" y="8372475"/>
          <a:ext cx="571500" cy="9620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37</xdr:row>
      <xdr:rowOff>180975</xdr:rowOff>
    </xdr:from>
    <xdr:to>
      <xdr:col>48</xdr:col>
      <xdr:colOff>0</xdr:colOff>
      <xdr:row>43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4914900" y="8372475"/>
          <a:ext cx="571500" cy="9620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37</xdr:row>
      <xdr:rowOff>180975</xdr:rowOff>
    </xdr:from>
    <xdr:to>
      <xdr:col>53</xdr:col>
      <xdr:colOff>0</xdr:colOff>
      <xdr:row>43</xdr:row>
      <xdr:rowOff>0</xdr:rowOff>
    </xdr:to>
    <xdr:sp>
      <xdr:nvSpPr>
        <xdr:cNvPr id="16" name="Line 18"/>
        <xdr:cNvSpPr>
          <a:spLocks/>
        </xdr:cNvSpPr>
      </xdr:nvSpPr>
      <xdr:spPr>
        <a:xfrm>
          <a:off x="5486400" y="8372475"/>
          <a:ext cx="571500" cy="9620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28575</xdr:rowOff>
    </xdr:from>
    <xdr:to>
      <xdr:col>7</xdr:col>
      <xdr:colOff>257175</xdr:colOff>
      <xdr:row>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600200" y="13811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5</xdr:row>
      <xdr:rowOff>28575</xdr:rowOff>
    </xdr:from>
    <xdr:to>
      <xdr:col>17</xdr:col>
      <xdr:colOff>257175</xdr:colOff>
      <xdr:row>7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5162550" y="13811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5</xdr:row>
      <xdr:rowOff>28575</xdr:rowOff>
    </xdr:from>
    <xdr:to>
      <xdr:col>27</xdr:col>
      <xdr:colOff>257175</xdr:colOff>
      <xdr:row>7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8724900" y="13811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28575</xdr:rowOff>
    </xdr:from>
    <xdr:to>
      <xdr:col>7</xdr:col>
      <xdr:colOff>257175</xdr:colOff>
      <xdr:row>10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600200" y="21812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8</xdr:row>
      <xdr:rowOff>28575</xdr:rowOff>
    </xdr:from>
    <xdr:to>
      <xdr:col>17</xdr:col>
      <xdr:colOff>257175</xdr:colOff>
      <xdr:row>10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5162550" y="21812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8</xdr:row>
      <xdr:rowOff>28575</xdr:rowOff>
    </xdr:from>
    <xdr:to>
      <xdr:col>27</xdr:col>
      <xdr:colOff>257175</xdr:colOff>
      <xdr:row>10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8724900" y="21812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28575</xdr:rowOff>
    </xdr:from>
    <xdr:to>
      <xdr:col>7</xdr:col>
      <xdr:colOff>266700</xdr:colOff>
      <xdr:row>13</xdr:row>
      <xdr:rowOff>247650</xdr:rowOff>
    </xdr:to>
    <xdr:sp>
      <xdr:nvSpPr>
        <xdr:cNvPr id="7" name="AutoShape 7"/>
        <xdr:cNvSpPr>
          <a:spLocks/>
        </xdr:cNvSpPr>
      </xdr:nvSpPr>
      <xdr:spPr>
        <a:xfrm>
          <a:off x="1600200" y="2981325"/>
          <a:ext cx="8667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11</xdr:row>
      <xdr:rowOff>28575</xdr:rowOff>
    </xdr:from>
    <xdr:to>
      <xdr:col>17</xdr:col>
      <xdr:colOff>257175</xdr:colOff>
      <xdr:row>13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5162550" y="29813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11</xdr:row>
      <xdr:rowOff>28575</xdr:rowOff>
    </xdr:from>
    <xdr:to>
      <xdr:col>27</xdr:col>
      <xdr:colOff>257175</xdr:colOff>
      <xdr:row>13</xdr:row>
      <xdr:rowOff>190500</xdr:rowOff>
    </xdr:to>
    <xdr:sp>
      <xdr:nvSpPr>
        <xdr:cNvPr id="9" name="AutoShape 9"/>
        <xdr:cNvSpPr>
          <a:spLocks/>
        </xdr:cNvSpPr>
      </xdr:nvSpPr>
      <xdr:spPr>
        <a:xfrm>
          <a:off x="8724900" y="29813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28575</xdr:rowOff>
    </xdr:from>
    <xdr:to>
      <xdr:col>7</xdr:col>
      <xdr:colOff>257175</xdr:colOff>
      <xdr:row>16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1600200" y="37814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14</xdr:row>
      <xdr:rowOff>28575</xdr:rowOff>
    </xdr:from>
    <xdr:to>
      <xdr:col>17</xdr:col>
      <xdr:colOff>257175</xdr:colOff>
      <xdr:row>16</xdr:row>
      <xdr:rowOff>209550</xdr:rowOff>
    </xdr:to>
    <xdr:sp>
      <xdr:nvSpPr>
        <xdr:cNvPr id="11" name="AutoShape 11"/>
        <xdr:cNvSpPr>
          <a:spLocks/>
        </xdr:cNvSpPr>
      </xdr:nvSpPr>
      <xdr:spPr>
        <a:xfrm>
          <a:off x="5162550" y="3781425"/>
          <a:ext cx="857250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14</xdr:row>
      <xdr:rowOff>28575</xdr:rowOff>
    </xdr:from>
    <xdr:to>
      <xdr:col>27</xdr:col>
      <xdr:colOff>257175</xdr:colOff>
      <xdr:row>16</xdr:row>
      <xdr:rowOff>190500</xdr:rowOff>
    </xdr:to>
    <xdr:sp>
      <xdr:nvSpPr>
        <xdr:cNvPr id="12" name="AutoShape 12"/>
        <xdr:cNvSpPr>
          <a:spLocks/>
        </xdr:cNvSpPr>
      </xdr:nvSpPr>
      <xdr:spPr>
        <a:xfrm>
          <a:off x="8724900" y="37814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28575</xdr:rowOff>
    </xdr:from>
    <xdr:to>
      <xdr:col>7</xdr:col>
      <xdr:colOff>257175</xdr:colOff>
      <xdr:row>19</xdr:row>
      <xdr:rowOff>190500</xdr:rowOff>
    </xdr:to>
    <xdr:sp>
      <xdr:nvSpPr>
        <xdr:cNvPr id="13" name="AutoShape 13"/>
        <xdr:cNvSpPr>
          <a:spLocks/>
        </xdr:cNvSpPr>
      </xdr:nvSpPr>
      <xdr:spPr>
        <a:xfrm>
          <a:off x="1600200" y="45815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17</xdr:row>
      <xdr:rowOff>28575</xdr:rowOff>
    </xdr:from>
    <xdr:to>
      <xdr:col>17</xdr:col>
      <xdr:colOff>257175</xdr:colOff>
      <xdr:row>19</xdr:row>
      <xdr:rowOff>190500</xdr:rowOff>
    </xdr:to>
    <xdr:sp>
      <xdr:nvSpPr>
        <xdr:cNvPr id="14" name="AutoShape 14"/>
        <xdr:cNvSpPr>
          <a:spLocks/>
        </xdr:cNvSpPr>
      </xdr:nvSpPr>
      <xdr:spPr>
        <a:xfrm>
          <a:off x="5162550" y="45815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17</xdr:row>
      <xdr:rowOff>28575</xdr:rowOff>
    </xdr:from>
    <xdr:to>
      <xdr:col>27</xdr:col>
      <xdr:colOff>257175</xdr:colOff>
      <xdr:row>19</xdr:row>
      <xdr:rowOff>190500</xdr:rowOff>
    </xdr:to>
    <xdr:sp>
      <xdr:nvSpPr>
        <xdr:cNvPr id="15" name="AutoShape 15"/>
        <xdr:cNvSpPr>
          <a:spLocks/>
        </xdr:cNvSpPr>
      </xdr:nvSpPr>
      <xdr:spPr>
        <a:xfrm>
          <a:off x="8724900" y="45815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28575</xdr:rowOff>
    </xdr:from>
    <xdr:to>
      <xdr:col>7</xdr:col>
      <xdr:colOff>257175</xdr:colOff>
      <xdr:row>22</xdr:row>
      <xdr:rowOff>190500</xdr:rowOff>
    </xdr:to>
    <xdr:sp>
      <xdr:nvSpPr>
        <xdr:cNvPr id="16" name="AutoShape 16"/>
        <xdr:cNvSpPr>
          <a:spLocks/>
        </xdr:cNvSpPr>
      </xdr:nvSpPr>
      <xdr:spPr>
        <a:xfrm>
          <a:off x="1600200" y="53816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20</xdr:row>
      <xdr:rowOff>28575</xdr:rowOff>
    </xdr:from>
    <xdr:to>
      <xdr:col>27</xdr:col>
      <xdr:colOff>257175</xdr:colOff>
      <xdr:row>22</xdr:row>
      <xdr:rowOff>190500</xdr:rowOff>
    </xdr:to>
    <xdr:sp>
      <xdr:nvSpPr>
        <xdr:cNvPr id="17" name="AutoShape 18"/>
        <xdr:cNvSpPr>
          <a:spLocks/>
        </xdr:cNvSpPr>
      </xdr:nvSpPr>
      <xdr:spPr>
        <a:xfrm>
          <a:off x="8724900" y="53816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28575</xdr:rowOff>
    </xdr:from>
    <xdr:to>
      <xdr:col>7</xdr:col>
      <xdr:colOff>257175</xdr:colOff>
      <xdr:row>25</xdr:row>
      <xdr:rowOff>190500</xdr:rowOff>
    </xdr:to>
    <xdr:sp>
      <xdr:nvSpPr>
        <xdr:cNvPr id="18" name="AutoShape 19"/>
        <xdr:cNvSpPr>
          <a:spLocks/>
        </xdr:cNvSpPr>
      </xdr:nvSpPr>
      <xdr:spPr>
        <a:xfrm>
          <a:off x="1600200" y="61817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23</xdr:row>
      <xdr:rowOff>28575</xdr:rowOff>
    </xdr:from>
    <xdr:to>
      <xdr:col>17</xdr:col>
      <xdr:colOff>257175</xdr:colOff>
      <xdr:row>25</xdr:row>
      <xdr:rowOff>190500</xdr:rowOff>
    </xdr:to>
    <xdr:sp>
      <xdr:nvSpPr>
        <xdr:cNvPr id="19" name="AutoShape 20"/>
        <xdr:cNvSpPr>
          <a:spLocks/>
        </xdr:cNvSpPr>
      </xdr:nvSpPr>
      <xdr:spPr>
        <a:xfrm>
          <a:off x="5162550" y="61817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23</xdr:row>
      <xdr:rowOff>28575</xdr:rowOff>
    </xdr:from>
    <xdr:to>
      <xdr:col>27</xdr:col>
      <xdr:colOff>257175</xdr:colOff>
      <xdr:row>25</xdr:row>
      <xdr:rowOff>190500</xdr:rowOff>
    </xdr:to>
    <xdr:sp>
      <xdr:nvSpPr>
        <xdr:cNvPr id="20" name="AutoShape 21"/>
        <xdr:cNvSpPr>
          <a:spLocks/>
        </xdr:cNvSpPr>
      </xdr:nvSpPr>
      <xdr:spPr>
        <a:xfrm>
          <a:off x="8724900" y="61817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26</xdr:row>
      <xdr:rowOff>28575</xdr:rowOff>
    </xdr:from>
    <xdr:to>
      <xdr:col>7</xdr:col>
      <xdr:colOff>257175</xdr:colOff>
      <xdr:row>28</xdr:row>
      <xdr:rowOff>190500</xdr:rowOff>
    </xdr:to>
    <xdr:sp>
      <xdr:nvSpPr>
        <xdr:cNvPr id="21" name="AutoShape 22"/>
        <xdr:cNvSpPr>
          <a:spLocks/>
        </xdr:cNvSpPr>
      </xdr:nvSpPr>
      <xdr:spPr>
        <a:xfrm>
          <a:off x="1600200" y="69818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26</xdr:row>
      <xdr:rowOff>28575</xdr:rowOff>
    </xdr:from>
    <xdr:to>
      <xdr:col>17</xdr:col>
      <xdr:colOff>257175</xdr:colOff>
      <xdr:row>28</xdr:row>
      <xdr:rowOff>190500</xdr:rowOff>
    </xdr:to>
    <xdr:sp>
      <xdr:nvSpPr>
        <xdr:cNvPr id="22" name="AutoShape 23"/>
        <xdr:cNvSpPr>
          <a:spLocks/>
        </xdr:cNvSpPr>
      </xdr:nvSpPr>
      <xdr:spPr>
        <a:xfrm>
          <a:off x="5162550" y="69818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26</xdr:row>
      <xdr:rowOff>28575</xdr:rowOff>
    </xdr:from>
    <xdr:to>
      <xdr:col>27</xdr:col>
      <xdr:colOff>257175</xdr:colOff>
      <xdr:row>28</xdr:row>
      <xdr:rowOff>190500</xdr:rowOff>
    </xdr:to>
    <xdr:sp>
      <xdr:nvSpPr>
        <xdr:cNvPr id="23" name="AutoShape 24"/>
        <xdr:cNvSpPr>
          <a:spLocks/>
        </xdr:cNvSpPr>
      </xdr:nvSpPr>
      <xdr:spPr>
        <a:xfrm>
          <a:off x="8724900" y="69818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28575</xdr:rowOff>
    </xdr:from>
    <xdr:to>
      <xdr:col>7</xdr:col>
      <xdr:colOff>257175</xdr:colOff>
      <xdr:row>31</xdr:row>
      <xdr:rowOff>190500</xdr:rowOff>
    </xdr:to>
    <xdr:sp>
      <xdr:nvSpPr>
        <xdr:cNvPr id="24" name="AutoShape 25"/>
        <xdr:cNvSpPr>
          <a:spLocks/>
        </xdr:cNvSpPr>
      </xdr:nvSpPr>
      <xdr:spPr>
        <a:xfrm>
          <a:off x="1600200" y="77819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29</xdr:row>
      <xdr:rowOff>28575</xdr:rowOff>
    </xdr:from>
    <xdr:to>
      <xdr:col>17</xdr:col>
      <xdr:colOff>257175</xdr:colOff>
      <xdr:row>31</xdr:row>
      <xdr:rowOff>190500</xdr:rowOff>
    </xdr:to>
    <xdr:sp>
      <xdr:nvSpPr>
        <xdr:cNvPr id="25" name="AutoShape 26"/>
        <xdr:cNvSpPr>
          <a:spLocks/>
        </xdr:cNvSpPr>
      </xdr:nvSpPr>
      <xdr:spPr>
        <a:xfrm>
          <a:off x="5162550" y="77819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29</xdr:row>
      <xdr:rowOff>28575</xdr:rowOff>
    </xdr:from>
    <xdr:to>
      <xdr:col>27</xdr:col>
      <xdr:colOff>257175</xdr:colOff>
      <xdr:row>31</xdr:row>
      <xdr:rowOff>190500</xdr:rowOff>
    </xdr:to>
    <xdr:sp>
      <xdr:nvSpPr>
        <xdr:cNvPr id="26" name="AutoShape 27"/>
        <xdr:cNvSpPr>
          <a:spLocks/>
        </xdr:cNvSpPr>
      </xdr:nvSpPr>
      <xdr:spPr>
        <a:xfrm>
          <a:off x="8724900" y="77819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32</xdr:row>
      <xdr:rowOff>28575</xdr:rowOff>
    </xdr:from>
    <xdr:to>
      <xdr:col>7</xdr:col>
      <xdr:colOff>257175</xdr:colOff>
      <xdr:row>34</xdr:row>
      <xdr:rowOff>190500</xdr:rowOff>
    </xdr:to>
    <xdr:sp>
      <xdr:nvSpPr>
        <xdr:cNvPr id="27" name="AutoShape 28"/>
        <xdr:cNvSpPr>
          <a:spLocks/>
        </xdr:cNvSpPr>
      </xdr:nvSpPr>
      <xdr:spPr>
        <a:xfrm>
          <a:off x="1600200" y="85820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32</xdr:row>
      <xdr:rowOff>28575</xdr:rowOff>
    </xdr:from>
    <xdr:to>
      <xdr:col>17</xdr:col>
      <xdr:colOff>257175</xdr:colOff>
      <xdr:row>34</xdr:row>
      <xdr:rowOff>190500</xdr:rowOff>
    </xdr:to>
    <xdr:sp>
      <xdr:nvSpPr>
        <xdr:cNvPr id="28" name="AutoShape 29"/>
        <xdr:cNvSpPr>
          <a:spLocks/>
        </xdr:cNvSpPr>
      </xdr:nvSpPr>
      <xdr:spPr>
        <a:xfrm>
          <a:off x="5162550" y="85820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32</xdr:row>
      <xdr:rowOff>28575</xdr:rowOff>
    </xdr:from>
    <xdr:to>
      <xdr:col>27</xdr:col>
      <xdr:colOff>257175</xdr:colOff>
      <xdr:row>34</xdr:row>
      <xdr:rowOff>190500</xdr:rowOff>
    </xdr:to>
    <xdr:sp>
      <xdr:nvSpPr>
        <xdr:cNvPr id="29" name="AutoShape 30"/>
        <xdr:cNvSpPr>
          <a:spLocks/>
        </xdr:cNvSpPr>
      </xdr:nvSpPr>
      <xdr:spPr>
        <a:xfrm>
          <a:off x="8724900" y="85820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35</xdr:row>
      <xdr:rowOff>28575</xdr:rowOff>
    </xdr:from>
    <xdr:to>
      <xdr:col>7</xdr:col>
      <xdr:colOff>257175</xdr:colOff>
      <xdr:row>37</xdr:row>
      <xdr:rowOff>190500</xdr:rowOff>
    </xdr:to>
    <xdr:sp>
      <xdr:nvSpPr>
        <xdr:cNvPr id="30" name="AutoShape 31"/>
        <xdr:cNvSpPr>
          <a:spLocks/>
        </xdr:cNvSpPr>
      </xdr:nvSpPr>
      <xdr:spPr>
        <a:xfrm>
          <a:off x="1600200" y="93821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35</xdr:row>
      <xdr:rowOff>28575</xdr:rowOff>
    </xdr:from>
    <xdr:to>
      <xdr:col>17</xdr:col>
      <xdr:colOff>257175</xdr:colOff>
      <xdr:row>37</xdr:row>
      <xdr:rowOff>190500</xdr:rowOff>
    </xdr:to>
    <xdr:sp>
      <xdr:nvSpPr>
        <xdr:cNvPr id="31" name="AutoShape 32"/>
        <xdr:cNvSpPr>
          <a:spLocks/>
        </xdr:cNvSpPr>
      </xdr:nvSpPr>
      <xdr:spPr>
        <a:xfrm>
          <a:off x="5162550" y="93821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35</xdr:row>
      <xdr:rowOff>28575</xdr:rowOff>
    </xdr:from>
    <xdr:to>
      <xdr:col>27</xdr:col>
      <xdr:colOff>257175</xdr:colOff>
      <xdr:row>37</xdr:row>
      <xdr:rowOff>190500</xdr:rowOff>
    </xdr:to>
    <xdr:sp>
      <xdr:nvSpPr>
        <xdr:cNvPr id="32" name="AutoShape 33"/>
        <xdr:cNvSpPr>
          <a:spLocks/>
        </xdr:cNvSpPr>
      </xdr:nvSpPr>
      <xdr:spPr>
        <a:xfrm>
          <a:off x="8724900" y="93821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38</xdr:row>
      <xdr:rowOff>28575</xdr:rowOff>
    </xdr:from>
    <xdr:to>
      <xdr:col>7</xdr:col>
      <xdr:colOff>257175</xdr:colOff>
      <xdr:row>40</xdr:row>
      <xdr:rowOff>190500</xdr:rowOff>
    </xdr:to>
    <xdr:sp>
      <xdr:nvSpPr>
        <xdr:cNvPr id="33" name="AutoShape 34"/>
        <xdr:cNvSpPr>
          <a:spLocks/>
        </xdr:cNvSpPr>
      </xdr:nvSpPr>
      <xdr:spPr>
        <a:xfrm>
          <a:off x="1600200" y="101822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38</xdr:row>
      <xdr:rowOff>28575</xdr:rowOff>
    </xdr:from>
    <xdr:to>
      <xdr:col>17</xdr:col>
      <xdr:colOff>257175</xdr:colOff>
      <xdr:row>40</xdr:row>
      <xdr:rowOff>190500</xdr:rowOff>
    </xdr:to>
    <xdr:sp>
      <xdr:nvSpPr>
        <xdr:cNvPr id="34" name="AutoShape 35"/>
        <xdr:cNvSpPr>
          <a:spLocks/>
        </xdr:cNvSpPr>
      </xdr:nvSpPr>
      <xdr:spPr>
        <a:xfrm>
          <a:off x="5162550" y="101822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38</xdr:row>
      <xdr:rowOff>28575</xdr:rowOff>
    </xdr:from>
    <xdr:to>
      <xdr:col>27</xdr:col>
      <xdr:colOff>257175</xdr:colOff>
      <xdr:row>40</xdr:row>
      <xdr:rowOff>190500</xdr:rowOff>
    </xdr:to>
    <xdr:sp>
      <xdr:nvSpPr>
        <xdr:cNvPr id="35" name="AutoShape 36"/>
        <xdr:cNvSpPr>
          <a:spLocks/>
        </xdr:cNvSpPr>
      </xdr:nvSpPr>
      <xdr:spPr>
        <a:xfrm>
          <a:off x="8724900" y="101822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41</xdr:row>
      <xdr:rowOff>28575</xdr:rowOff>
    </xdr:from>
    <xdr:to>
      <xdr:col>7</xdr:col>
      <xdr:colOff>257175</xdr:colOff>
      <xdr:row>43</xdr:row>
      <xdr:rowOff>190500</xdr:rowOff>
    </xdr:to>
    <xdr:sp>
      <xdr:nvSpPr>
        <xdr:cNvPr id="36" name="AutoShape 37"/>
        <xdr:cNvSpPr>
          <a:spLocks/>
        </xdr:cNvSpPr>
      </xdr:nvSpPr>
      <xdr:spPr>
        <a:xfrm>
          <a:off x="1600200" y="109823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41</xdr:row>
      <xdr:rowOff>28575</xdr:rowOff>
    </xdr:from>
    <xdr:to>
      <xdr:col>17</xdr:col>
      <xdr:colOff>257175</xdr:colOff>
      <xdr:row>43</xdr:row>
      <xdr:rowOff>190500</xdr:rowOff>
    </xdr:to>
    <xdr:sp>
      <xdr:nvSpPr>
        <xdr:cNvPr id="37" name="AutoShape 38"/>
        <xdr:cNvSpPr>
          <a:spLocks/>
        </xdr:cNvSpPr>
      </xdr:nvSpPr>
      <xdr:spPr>
        <a:xfrm>
          <a:off x="5162550" y="109823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41</xdr:row>
      <xdr:rowOff>28575</xdr:rowOff>
    </xdr:from>
    <xdr:to>
      <xdr:col>27</xdr:col>
      <xdr:colOff>257175</xdr:colOff>
      <xdr:row>43</xdr:row>
      <xdr:rowOff>190500</xdr:rowOff>
    </xdr:to>
    <xdr:sp>
      <xdr:nvSpPr>
        <xdr:cNvPr id="38" name="AutoShape 39"/>
        <xdr:cNvSpPr>
          <a:spLocks/>
        </xdr:cNvSpPr>
      </xdr:nvSpPr>
      <xdr:spPr>
        <a:xfrm>
          <a:off x="8724900" y="109823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44</xdr:row>
      <xdr:rowOff>28575</xdr:rowOff>
    </xdr:from>
    <xdr:to>
      <xdr:col>7</xdr:col>
      <xdr:colOff>257175</xdr:colOff>
      <xdr:row>46</xdr:row>
      <xdr:rowOff>190500</xdr:rowOff>
    </xdr:to>
    <xdr:sp>
      <xdr:nvSpPr>
        <xdr:cNvPr id="39" name="AutoShape 40"/>
        <xdr:cNvSpPr>
          <a:spLocks/>
        </xdr:cNvSpPr>
      </xdr:nvSpPr>
      <xdr:spPr>
        <a:xfrm>
          <a:off x="1600200" y="117824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44</xdr:row>
      <xdr:rowOff>28575</xdr:rowOff>
    </xdr:from>
    <xdr:to>
      <xdr:col>17</xdr:col>
      <xdr:colOff>257175</xdr:colOff>
      <xdr:row>46</xdr:row>
      <xdr:rowOff>190500</xdr:rowOff>
    </xdr:to>
    <xdr:sp>
      <xdr:nvSpPr>
        <xdr:cNvPr id="40" name="AutoShape 41"/>
        <xdr:cNvSpPr>
          <a:spLocks/>
        </xdr:cNvSpPr>
      </xdr:nvSpPr>
      <xdr:spPr>
        <a:xfrm>
          <a:off x="5162550" y="117824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44</xdr:row>
      <xdr:rowOff>28575</xdr:rowOff>
    </xdr:from>
    <xdr:to>
      <xdr:col>27</xdr:col>
      <xdr:colOff>257175</xdr:colOff>
      <xdr:row>46</xdr:row>
      <xdr:rowOff>190500</xdr:rowOff>
    </xdr:to>
    <xdr:sp>
      <xdr:nvSpPr>
        <xdr:cNvPr id="41" name="AutoShape 42"/>
        <xdr:cNvSpPr>
          <a:spLocks/>
        </xdr:cNvSpPr>
      </xdr:nvSpPr>
      <xdr:spPr>
        <a:xfrm>
          <a:off x="8724900" y="117824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47</xdr:row>
      <xdr:rowOff>28575</xdr:rowOff>
    </xdr:from>
    <xdr:to>
      <xdr:col>7</xdr:col>
      <xdr:colOff>257175</xdr:colOff>
      <xdr:row>49</xdr:row>
      <xdr:rowOff>190500</xdr:rowOff>
    </xdr:to>
    <xdr:sp>
      <xdr:nvSpPr>
        <xdr:cNvPr id="42" name="AutoShape 43"/>
        <xdr:cNvSpPr>
          <a:spLocks/>
        </xdr:cNvSpPr>
      </xdr:nvSpPr>
      <xdr:spPr>
        <a:xfrm>
          <a:off x="1600200" y="125825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47</xdr:row>
      <xdr:rowOff>28575</xdr:rowOff>
    </xdr:from>
    <xdr:to>
      <xdr:col>17</xdr:col>
      <xdr:colOff>257175</xdr:colOff>
      <xdr:row>49</xdr:row>
      <xdr:rowOff>190500</xdr:rowOff>
    </xdr:to>
    <xdr:sp>
      <xdr:nvSpPr>
        <xdr:cNvPr id="43" name="AutoShape 44"/>
        <xdr:cNvSpPr>
          <a:spLocks/>
        </xdr:cNvSpPr>
      </xdr:nvSpPr>
      <xdr:spPr>
        <a:xfrm>
          <a:off x="5162550" y="125825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47</xdr:row>
      <xdr:rowOff>28575</xdr:rowOff>
    </xdr:from>
    <xdr:to>
      <xdr:col>27</xdr:col>
      <xdr:colOff>257175</xdr:colOff>
      <xdr:row>49</xdr:row>
      <xdr:rowOff>190500</xdr:rowOff>
    </xdr:to>
    <xdr:sp>
      <xdr:nvSpPr>
        <xdr:cNvPr id="44" name="AutoShape 45"/>
        <xdr:cNvSpPr>
          <a:spLocks/>
        </xdr:cNvSpPr>
      </xdr:nvSpPr>
      <xdr:spPr>
        <a:xfrm>
          <a:off x="8724900" y="12582525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28575</xdr:rowOff>
    </xdr:from>
    <xdr:to>
      <xdr:col>8</xdr:col>
      <xdr:colOff>9525</xdr:colOff>
      <xdr:row>64</xdr:row>
      <xdr:rowOff>190500</xdr:rowOff>
    </xdr:to>
    <xdr:sp>
      <xdr:nvSpPr>
        <xdr:cNvPr id="45" name="AutoShape 46"/>
        <xdr:cNvSpPr>
          <a:spLocks/>
        </xdr:cNvSpPr>
      </xdr:nvSpPr>
      <xdr:spPr>
        <a:xfrm>
          <a:off x="1600200" y="16744950"/>
          <a:ext cx="88582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62</xdr:row>
      <xdr:rowOff>28575</xdr:rowOff>
    </xdr:from>
    <xdr:to>
      <xdr:col>17</xdr:col>
      <xdr:colOff>257175</xdr:colOff>
      <xdr:row>64</xdr:row>
      <xdr:rowOff>190500</xdr:rowOff>
    </xdr:to>
    <xdr:sp>
      <xdr:nvSpPr>
        <xdr:cNvPr id="46" name="AutoShape 47"/>
        <xdr:cNvSpPr>
          <a:spLocks/>
        </xdr:cNvSpPr>
      </xdr:nvSpPr>
      <xdr:spPr>
        <a:xfrm>
          <a:off x="5162550" y="167449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62</xdr:row>
      <xdr:rowOff>28575</xdr:rowOff>
    </xdr:from>
    <xdr:to>
      <xdr:col>27</xdr:col>
      <xdr:colOff>257175</xdr:colOff>
      <xdr:row>64</xdr:row>
      <xdr:rowOff>190500</xdr:rowOff>
    </xdr:to>
    <xdr:sp>
      <xdr:nvSpPr>
        <xdr:cNvPr id="47" name="AutoShape 48"/>
        <xdr:cNvSpPr>
          <a:spLocks/>
        </xdr:cNvSpPr>
      </xdr:nvSpPr>
      <xdr:spPr>
        <a:xfrm>
          <a:off x="8724900" y="167449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65</xdr:row>
      <xdr:rowOff>28575</xdr:rowOff>
    </xdr:from>
    <xdr:to>
      <xdr:col>7</xdr:col>
      <xdr:colOff>257175</xdr:colOff>
      <xdr:row>67</xdr:row>
      <xdr:rowOff>190500</xdr:rowOff>
    </xdr:to>
    <xdr:sp>
      <xdr:nvSpPr>
        <xdr:cNvPr id="48" name="AutoShape 49"/>
        <xdr:cNvSpPr>
          <a:spLocks/>
        </xdr:cNvSpPr>
      </xdr:nvSpPr>
      <xdr:spPr>
        <a:xfrm>
          <a:off x="1600200" y="175450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65</xdr:row>
      <xdr:rowOff>28575</xdr:rowOff>
    </xdr:from>
    <xdr:to>
      <xdr:col>17</xdr:col>
      <xdr:colOff>257175</xdr:colOff>
      <xdr:row>67</xdr:row>
      <xdr:rowOff>190500</xdr:rowOff>
    </xdr:to>
    <xdr:sp>
      <xdr:nvSpPr>
        <xdr:cNvPr id="49" name="AutoShape 50"/>
        <xdr:cNvSpPr>
          <a:spLocks/>
        </xdr:cNvSpPr>
      </xdr:nvSpPr>
      <xdr:spPr>
        <a:xfrm>
          <a:off x="5162550" y="175450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65</xdr:row>
      <xdr:rowOff>28575</xdr:rowOff>
    </xdr:from>
    <xdr:to>
      <xdr:col>27</xdr:col>
      <xdr:colOff>257175</xdr:colOff>
      <xdr:row>67</xdr:row>
      <xdr:rowOff>190500</xdr:rowOff>
    </xdr:to>
    <xdr:sp>
      <xdr:nvSpPr>
        <xdr:cNvPr id="50" name="AutoShape 51"/>
        <xdr:cNvSpPr>
          <a:spLocks/>
        </xdr:cNvSpPr>
      </xdr:nvSpPr>
      <xdr:spPr>
        <a:xfrm>
          <a:off x="8724900" y="175450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68</xdr:row>
      <xdr:rowOff>28575</xdr:rowOff>
    </xdr:from>
    <xdr:to>
      <xdr:col>7</xdr:col>
      <xdr:colOff>266700</xdr:colOff>
      <xdr:row>70</xdr:row>
      <xdr:rowOff>247650</xdr:rowOff>
    </xdr:to>
    <xdr:sp>
      <xdr:nvSpPr>
        <xdr:cNvPr id="51" name="AutoShape 52"/>
        <xdr:cNvSpPr>
          <a:spLocks/>
        </xdr:cNvSpPr>
      </xdr:nvSpPr>
      <xdr:spPr>
        <a:xfrm>
          <a:off x="1600200" y="18345150"/>
          <a:ext cx="8667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68</xdr:row>
      <xdr:rowOff>28575</xdr:rowOff>
    </xdr:from>
    <xdr:to>
      <xdr:col>17</xdr:col>
      <xdr:colOff>257175</xdr:colOff>
      <xdr:row>70</xdr:row>
      <xdr:rowOff>190500</xdr:rowOff>
    </xdr:to>
    <xdr:sp>
      <xdr:nvSpPr>
        <xdr:cNvPr id="52" name="AutoShape 53"/>
        <xdr:cNvSpPr>
          <a:spLocks/>
        </xdr:cNvSpPr>
      </xdr:nvSpPr>
      <xdr:spPr>
        <a:xfrm>
          <a:off x="5162550" y="183451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68</xdr:row>
      <xdr:rowOff>28575</xdr:rowOff>
    </xdr:from>
    <xdr:to>
      <xdr:col>27</xdr:col>
      <xdr:colOff>257175</xdr:colOff>
      <xdr:row>70</xdr:row>
      <xdr:rowOff>190500</xdr:rowOff>
    </xdr:to>
    <xdr:sp>
      <xdr:nvSpPr>
        <xdr:cNvPr id="53" name="AutoShape 54"/>
        <xdr:cNvSpPr>
          <a:spLocks/>
        </xdr:cNvSpPr>
      </xdr:nvSpPr>
      <xdr:spPr>
        <a:xfrm>
          <a:off x="8724900" y="183451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71</xdr:row>
      <xdr:rowOff>28575</xdr:rowOff>
    </xdr:from>
    <xdr:to>
      <xdr:col>7</xdr:col>
      <xdr:colOff>257175</xdr:colOff>
      <xdr:row>73</xdr:row>
      <xdr:rowOff>190500</xdr:rowOff>
    </xdr:to>
    <xdr:sp>
      <xdr:nvSpPr>
        <xdr:cNvPr id="54" name="AutoShape 55"/>
        <xdr:cNvSpPr>
          <a:spLocks/>
        </xdr:cNvSpPr>
      </xdr:nvSpPr>
      <xdr:spPr>
        <a:xfrm>
          <a:off x="1600200" y="191452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71</xdr:row>
      <xdr:rowOff>28575</xdr:rowOff>
    </xdr:from>
    <xdr:to>
      <xdr:col>18</xdr:col>
      <xdr:colOff>0</xdr:colOff>
      <xdr:row>73</xdr:row>
      <xdr:rowOff>247650</xdr:rowOff>
    </xdr:to>
    <xdr:sp>
      <xdr:nvSpPr>
        <xdr:cNvPr id="55" name="AutoShape 56"/>
        <xdr:cNvSpPr>
          <a:spLocks/>
        </xdr:cNvSpPr>
      </xdr:nvSpPr>
      <xdr:spPr>
        <a:xfrm>
          <a:off x="5133975" y="19145250"/>
          <a:ext cx="9048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71</xdr:row>
      <xdr:rowOff>28575</xdr:rowOff>
    </xdr:from>
    <xdr:to>
      <xdr:col>27</xdr:col>
      <xdr:colOff>257175</xdr:colOff>
      <xdr:row>73</xdr:row>
      <xdr:rowOff>190500</xdr:rowOff>
    </xdr:to>
    <xdr:sp>
      <xdr:nvSpPr>
        <xdr:cNvPr id="56" name="AutoShape 57"/>
        <xdr:cNvSpPr>
          <a:spLocks/>
        </xdr:cNvSpPr>
      </xdr:nvSpPr>
      <xdr:spPr>
        <a:xfrm>
          <a:off x="8724900" y="191452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74</xdr:row>
      <xdr:rowOff>28575</xdr:rowOff>
    </xdr:from>
    <xdr:to>
      <xdr:col>7</xdr:col>
      <xdr:colOff>257175</xdr:colOff>
      <xdr:row>76</xdr:row>
      <xdr:rowOff>190500</xdr:rowOff>
    </xdr:to>
    <xdr:sp>
      <xdr:nvSpPr>
        <xdr:cNvPr id="57" name="AutoShape 58"/>
        <xdr:cNvSpPr>
          <a:spLocks/>
        </xdr:cNvSpPr>
      </xdr:nvSpPr>
      <xdr:spPr>
        <a:xfrm>
          <a:off x="1600200" y="199453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74</xdr:row>
      <xdr:rowOff>28575</xdr:rowOff>
    </xdr:from>
    <xdr:to>
      <xdr:col>17</xdr:col>
      <xdr:colOff>257175</xdr:colOff>
      <xdr:row>76</xdr:row>
      <xdr:rowOff>190500</xdr:rowOff>
    </xdr:to>
    <xdr:sp>
      <xdr:nvSpPr>
        <xdr:cNvPr id="58" name="AutoShape 59"/>
        <xdr:cNvSpPr>
          <a:spLocks/>
        </xdr:cNvSpPr>
      </xdr:nvSpPr>
      <xdr:spPr>
        <a:xfrm>
          <a:off x="5162550" y="199453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74</xdr:row>
      <xdr:rowOff>28575</xdr:rowOff>
    </xdr:from>
    <xdr:to>
      <xdr:col>27</xdr:col>
      <xdr:colOff>257175</xdr:colOff>
      <xdr:row>76</xdr:row>
      <xdr:rowOff>190500</xdr:rowOff>
    </xdr:to>
    <xdr:sp>
      <xdr:nvSpPr>
        <xdr:cNvPr id="59" name="AutoShape 60"/>
        <xdr:cNvSpPr>
          <a:spLocks/>
        </xdr:cNvSpPr>
      </xdr:nvSpPr>
      <xdr:spPr>
        <a:xfrm>
          <a:off x="8724900" y="199453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77</xdr:row>
      <xdr:rowOff>28575</xdr:rowOff>
    </xdr:from>
    <xdr:to>
      <xdr:col>27</xdr:col>
      <xdr:colOff>257175</xdr:colOff>
      <xdr:row>79</xdr:row>
      <xdr:rowOff>190500</xdr:rowOff>
    </xdr:to>
    <xdr:sp>
      <xdr:nvSpPr>
        <xdr:cNvPr id="60" name="AutoShape 63"/>
        <xdr:cNvSpPr>
          <a:spLocks/>
        </xdr:cNvSpPr>
      </xdr:nvSpPr>
      <xdr:spPr>
        <a:xfrm>
          <a:off x="8724900" y="207454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28575</xdr:rowOff>
    </xdr:from>
    <xdr:to>
      <xdr:col>7</xdr:col>
      <xdr:colOff>257175</xdr:colOff>
      <xdr:row>82</xdr:row>
      <xdr:rowOff>190500</xdr:rowOff>
    </xdr:to>
    <xdr:sp>
      <xdr:nvSpPr>
        <xdr:cNvPr id="61" name="AutoShape 64"/>
        <xdr:cNvSpPr>
          <a:spLocks/>
        </xdr:cNvSpPr>
      </xdr:nvSpPr>
      <xdr:spPr>
        <a:xfrm>
          <a:off x="1600200" y="215455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80</xdr:row>
      <xdr:rowOff>57150</xdr:rowOff>
    </xdr:from>
    <xdr:to>
      <xdr:col>18</xdr:col>
      <xdr:colOff>0</xdr:colOff>
      <xdr:row>82</xdr:row>
      <xdr:rowOff>219075</xdr:rowOff>
    </xdr:to>
    <xdr:sp>
      <xdr:nvSpPr>
        <xdr:cNvPr id="62" name="AutoShape 65"/>
        <xdr:cNvSpPr>
          <a:spLocks/>
        </xdr:cNvSpPr>
      </xdr:nvSpPr>
      <xdr:spPr>
        <a:xfrm>
          <a:off x="5162550" y="21574125"/>
          <a:ext cx="87630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80</xdr:row>
      <xdr:rowOff>28575</xdr:rowOff>
    </xdr:from>
    <xdr:to>
      <xdr:col>27</xdr:col>
      <xdr:colOff>257175</xdr:colOff>
      <xdr:row>82</xdr:row>
      <xdr:rowOff>190500</xdr:rowOff>
    </xdr:to>
    <xdr:sp>
      <xdr:nvSpPr>
        <xdr:cNvPr id="63" name="AutoShape 66"/>
        <xdr:cNvSpPr>
          <a:spLocks/>
        </xdr:cNvSpPr>
      </xdr:nvSpPr>
      <xdr:spPr>
        <a:xfrm>
          <a:off x="8724900" y="215455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83</xdr:row>
      <xdr:rowOff>28575</xdr:rowOff>
    </xdr:from>
    <xdr:to>
      <xdr:col>7</xdr:col>
      <xdr:colOff>257175</xdr:colOff>
      <xdr:row>85</xdr:row>
      <xdr:rowOff>190500</xdr:rowOff>
    </xdr:to>
    <xdr:sp>
      <xdr:nvSpPr>
        <xdr:cNvPr id="64" name="AutoShape 67"/>
        <xdr:cNvSpPr>
          <a:spLocks/>
        </xdr:cNvSpPr>
      </xdr:nvSpPr>
      <xdr:spPr>
        <a:xfrm>
          <a:off x="1600200" y="223456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83</xdr:row>
      <xdr:rowOff>28575</xdr:rowOff>
    </xdr:from>
    <xdr:to>
      <xdr:col>17</xdr:col>
      <xdr:colOff>257175</xdr:colOff>
      <xdr:row>85</xdr:row>
      <xdr:rowOff>190500</xdr:rowOff>
    </xdr:to>
    <xdr:sp>
      <xdr:nvSpPr>
        <xdr:cNvPr id="65" name="AutoShape 68"/>
        <xdr:cNvSpPr>
          <a:spLocks/>
        </xdr:cNvSpPr>
      </xdr:nvSpPr>
      <xdr:spPr>
        <a:xfrm>
          <a:off x="5162550" y="223456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83</xdr:row>
      <xdr:rowOff>28575</xdr:rowOff>
    </xdr:from>
    <xdr:to>
      <xdr:col>27</xdr:col>
      <xdr:colOff>257175</xdr:colOff>
      <xdr:row>85</xdr:row>
      <xdr:rowOff>190500</xdr:rowOff>
    </xdr:to>
    <xdr:sp>
      <xdr:nvSpPr>
        <xdr:cNvPr id="66" name="AutoShape 69"/>
        <xdr:cNvSpPr>
          <a:spLocks/>
        </xdr:cNvSpPr>
      </xdr:nvSpPr>
      <xdr:spPr>
        <a:xfrm>
          <a:off x="8724900" y="223456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86</xdr:row>
      <xdr:rowOff>28575</xdr:rowOff>
    </xdr:from>
    <xdr:to>
      <xdr:col>7</xdr:col>
      <xdr:colOff>257175</xdr:colOff>
      <xdr:row>88</xdr:row>
      <xdr:rowOff>190500</xdr:rowOff>
    </xdr:to>
    <xdr:sp>
      <xdr:nvSpPr>
        <xdr:cNvPr id="67" name="AutoShape 70"/>
        <xdr:cNvSpPr>
          <a:spLocks/>
        </xdr:cNvSpPr>
      </xdr:nvSpPr>
      <xdr:spPr>
        <a:xfrm>
          <a:off x="1600200" y="231457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86</xdr:row>
      <xdr:rowOff>28575</xdr:rowOff>
    </xdr:from>
    <xdr:to>
      <xdr:col>17</xdr:col>
      <xdr:colOff>257175</xdr:colOff>
      <xdr:row>88</xdr:row>
      <xdr:rowOff>190500</xdr:rowOff>
    </xdr:to>
    <xdr:sp>
      <xdr:nvSpPr>
        <xdr:cNvPr id="68" name="AutoShape 71"/>
        <xdr:cNvSpPr>
          <a:spLocks/>
        </xdr:cNvSpPr>
      </xdr:nvSpPr>
      <xdr:spPr>
        <a:xfrm>
          <a:off x="5162550" y="231457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86</xdr:row>
      <xdr:rowOff>28575</xdr:rowOff>
    </xdr:from>
    <xdr:to>
      <xdr:col>27</xdr:col>
      <xdr:colOff>257175</xdr:colOff>
      <xdr:row>88</xdr:row>
      <xdr:rowOff>190500</xdr:rowOff>
    </xdr:to>
    <xdr:sp>
      <xdr:nvSpPr>
        <xdr:cNvPr id="69" name="AutoShape 72"/>
        <xdr:cNvSpPr>
          <a:spLocks/>
        </xdr:cNvSpPr>
      </xdr:nvSpPr>
      <xdr:spPr>
        <a:xfrm>
          <a:off x="8724900" y="231457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89</xdr:row>
      <xdr:rowOff>28575</xdr:rowOff>
    </xdr:from>
    <xdr:to>
      <xdr:col>7</xdr:col>
      <xdr:colOff>257175</xdr:colOff>
      <xdr:row>91</xdr:row>
      <xdr:rowOff>190500</xdr:rowOff>
    </xdr:to>
    <xdr:sp>
      <xdr:nvSpPr>
        <xdr:cNvPr id="70" name="AutoShape 73"/>
        <xdr:cNvSpPr>
          <a:spLocks/>
        </xdr:cNvSpPr>
      </xdr:nvSpPr>
      <xdr:spPr>
        <a:xfrm>
          <a:off x="1600200" y="239458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89</xdr:row>
      <xdr:rowOff>28575</xdr:rowOff>
    </xdr:from>
    <xdr:to>
      <xdr:col>17</xdr:col>
      <xdr:colOff>257175</xdr:colOff>
      <xdr:row>91</xdr:row>
      <xdr:rowOff>190500</xdr:rowOff>
    </xdr:to>
    <xdr:sp>
      <xdr:nvSpPr>
        <xdr:cNvPr id="71" name="AutoShape 74"/>
        <xdr:cNvSpPr>
          <a:spLocks/>
        </xdr:cNvSpPr>
      </xdr:nvSpPr>
      <xdr:spPr>
        <a:xfrm>
          <a:off x="5162550" y="239458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89</xdr:row>
      <xdr:rowOff>28575</xdr:rowOff>
    </xdr:from>
    <xdr:to>
      <xdr:col>27</xdr:col>
      <xdr:colOff>257175</xdr:colOff>
      <xdr:row>91</xdr:row>
      <xdr:rowOff>190500</xdr:rowOff>
    </xdr:to>
    <xdr:sp>
      <xdr:nvSpPr>
        <xdr:cNvPr id="72" name="AutoShape 75"/>
        <xdr:cNvSpPr>
          <a:spLocks/>
        </xdr:cNvSpPr>
      </xdr:nvSpPr>
      <xdr:spPr>
        <a:xfrm>
          <a:off x="8724900" y="239458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92</xdr:row>
      <xdr:rowOff>28575</xdr:rowOff>
    </xdr:from>
    <xdr:to>
      <xdr:col>7</xdr:col>
      <xdr:colOff>257175</xdr:colOff>
      <xdr:row>94</xdr:row>
      <xdr:rowOff>190500</xdr:rowOff>
    </xdr:to>
    <xdr:sp>
      <xdr:nvSpPr>
        <xdr:cNvPr id="73" name="AutoShape 76"/>
        <xdr:cNvSpPr>
          <a:spLocks/>
        </xdr:cNvSpPr>
      </xdr:nvSpPr>
      <xdr:spPr>
        <a:xfrm>
          <a:off x="1600200" y="247459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92</xdr:row>
      <xdr:rowOff>28575</xdr:rowOff>
    </xdr:from>
    <xdr:to>
      <xdr:col>17</xdr:col>
      <xdr:colOff>257175</xdr:colOff>
      <xdr:row>94</xdr:row>
      <xdr:rowOff>190500</xdr:rowOff>
    </xdr:to>
    <xdr:sp>
      <xdr:nvSpPr>
        <xdr:cNvPr id="74" name="AutoShape 77"/>
        <xdr:cNvSpPr>
          <a:spLocks/>
        </xdr:cNvSpPr>
      </xdr:nvSpPr>
      <xdr:spPr>
        <a:xfrm>
          <a:off x="5162550" y="247459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92</xdr:row>
      <xdr:rowOff>28575</xdr:rowOff>
    </xdr:from>
    <xdr:to>
      <xdr:col>27</xdr:col>
      <xdr:colOff>257175</xdr:colOff>
      <xdr:row>94</xdr:row>
      <xdr:rowOff>190500</xdr:rowOff>
    </xdr:to>
    <xdr:sp>
      <xdr:nvSpPr>
        <xdr:cNvPr id="75" name="AutoShape 78"/>
        <xdr:cNvSpPr>
          <a:spLocks/>
        </xdr:cNvSpPr>
      </xdr:nvSpPr>
      <xdr:spPr>
        <a:xfrm>
          <a:off x="8724900" y="247459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95</xdr:row>
      <xdr:rowOff>28575</xdr:rowOff>
    </xdr:from>
    <xdr:to>
      <xdr:col>7</xdr:col>
      <xdr:colOff>257175</xdr:colOff>
      <xdr:row>97</xdr:row>
      <xdr:rowOff>190500</xdr:rowOff>
    </xdr:to>
    <xdr:sp>
      <xdr:nvSpPr>
        <xdr:cNvPr id="76" name="AutoShape 79"/>
        <xdr:cNvSpPr>
          <a:spLocks/>
        </xdr:cNvSpPr>
      </xdr:nvSpPr>
      <xdr:spPr>
        <a:xfrm>
          <a:off x="1600200" y="255460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95</xdr:row>
      <xdr:rowOff>28575</xdr:rowOff>
    </xdr:from>
    <xdr:to>
      <xdr:col>17</xdr:col>
      <xdr:colOff>257175</xdr:colOff>
      <xdr:row>97</xdr:row>
      <xdr:rowOff>190500</xdr:rowOff>
    </xdr:to>
    <xdr:sp>
      <xdr:nvSpPr>
        <xdr:cNvPr id="77" name="AutoShape 80"/>
        <xdr:cNvSpPr>
          <a:spLocks/>
        </xdr:cNvSpPr>
      </xdr:nvSpPr>
      <xdr:spPr>
        <a:xfrm>
          <a:off x="5162550" y="255460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95</xdr:row>
      <xdr:rowOff>28575</xdr:rowOff>
    </xdr:from>
    <xdr:to>
      <xdr:col>27</xdr:col>
      <xdr:colOff>257175</xdr:colOff>
      <xdr:row>97</xdr:row>
      <xdr:rowOff>190500</xdr:rowOff>
    </xdr:to>
    <xdr:sp>
      <xdr:nvSpPr>
        <xdr:cNvPr id="78" name="AutoShape 81"/>
        <xdr:cNvSpPr>
          <a:spLocks/>
        </xdr:cNvSpPr>
      </xdr:nvSpPr>
      <xdr:spPr>
        <a:xfrm>
          <a:off x="8724900" y="255460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98</xdr:row>
      <xdr:rowOff>28575</xdr:rowOff>
    </xdr:from>
    <xdr:to>
      <xdr:col>7</xdr:col>
      <xdr:colOff>257175</xdr:colOff>
      <xdr:row>100</xdr:row>
      <xdr:rowOff>190500</xdr:rowOff>
    </xdr:to>
    <xdr:sp>
      <xdr:nvSpPr>
        <xdr:cNvPr id="79" name="AutoShape 82"/>
        <xdr:cNvSpPr>
          <a:spLocks/>
        </xdr:cNvSpPr>
      </xdr:nvSpPr>
      <xdr:spPr>
        <a:xfrm>
          <a:off x="1600200" y="263461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98</xdr:row>
      <xdr:rowOff>28575</xdr:rowOff>
    </xdr:from>
    <xdr:to>
      <xdr:col>17</xdr:col>
      <xdr:colOff>257175</xdr:colOff>
      <xdr:row>100</xdr:row>
      <xdr:rowOff>190500</xdr:rowOff>
    </xdr:to>
    <xdr:sp>
      <xdr:nvSpPr>
        <xdr:cNvPr id="80" name="AutoShape 83"/>
        <xdr:cNvSpPr>
          <a:spLocks/>
        </xdr:cNvSpPr>
      </xdr:nvSpPr>
      <xdr:spPr>
        <a:xfrm>
          <a:off x="5162550" y="263461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98</xdr:row>
      <xdr:rowOff>28575</xdr:rowOff>
    </xdr:from>
    <xdr:to>
      <xdr:col>27</xdr:col>
      <xdr:colOff>257175</xdr:colOff>
      <xdr:row>100</xdr:row>
      <xdr:rowOff>190500</xdr:rowOff>
    </xdr:to>
    <xdr:sp>
      <xdr:nvSpPr>
        <xdr:cNvPr id="81" name="AutoShape 84"/>
        <xdr:cNvSpPr>
          <a:spLocks/>
        </xdr:cNvSpPr>
      </xdr:nvSpPr>
      <xdr:spPr>
        <a:xfrm>
          <a:off x="8724900" y="263461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101</xdr:row>
      <xdr:rowOff>28575</xdr:rowOff>
    </xdr:from>
    <xdr:to>
      <xdr:col>7</xdr:col>
      <xdr:colOff>257175</xdr:colOff>
      <xdr:row>103</xdr:row>
      <xdr:rowOff>190500</xdr:rowOff>
    </xdr:to>
    <xdr:sp>
      <xdr:nvSpPr>
        <xdr:cNvPr id="82" name="AutoShape 85"/>
        <xdr:cNvSpPr>
          <a:spLocks/>
        </xdr:cNvSpPr>
      </xdr:nvSpPr>
      <xdr:spPr>
        <a:xfrm>
          <a:off x="1600200" y="271462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101</xdr:row>
      <xdr:rowOff>28575</xdr:rowOff>
    </xdr:from>
    <xdr:to>
      <xdr:col>17</xdr:col>
      <xdr:colOff>257175</xdr:colOff>
      <xdr:row>103</xdr:row>
      <xdr:rowOff>190500</xdr:rowOff>
    </xdr:to>
    <xdr:sp>
      <xdr:nvSpPr>
        <xdr:cNvPr id="83" name="AutoShape 86"/>
        <xdr:cNvSpPr>
          <a:spLocks/>
        </xdr:cNvSpPr>
      </xdr:nvSpPr>
      <xdr:spPr>
        <a:xfrm>
          <a:off x="5162550" y="271462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101</xdr:row>
      <xdr:rowOff>28575</xdr:rowOff>
    </xdr:from>
    <xdr:to>
      <xdr:col>27</xdr:col>
      <xdr:colOff>257175</xdr:colOff>
      <xdr:row>103</xdr:row>
      <xdr:rowOff>190500</xdr:rowOff>
    </xdr:to>
    <xdr:sp>
      <xdr:nvSpPr>
        <xdr:cNvPr id="84" name="AutoShape 87"/>
        <xdr:cNvSpPr>
          <a:spLocks/>
        </xdr:cNvSpPr>
      </xdr:nvSpPr>
      <xdr:spPr>
        <a:xfrm>
          <a:off x="8724900" y="271462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104</xdr:row>
      <xdr:rowOff>28575</xdr:rowOff>
    </xdr:from>
    <xdr:to>
      <xdr:col>7</xdr:col>
      <xdr:colOff>257175</xdr:colOff>
      <xdr:row>106</xdr:row>
      <xdr:rowOff>190500</xdr:rowOff>
    </xdr:to>
    <xdr:sp>
      <xdr:nvSpPr>
        <xdr:cNvPr id="85" name="AutoShape 88"/>
        <xdr:cNvSpPr>
          <a:spLocks/>
        </xdr:cNvSpPr>
      </xdr:nvSpPr>
      <xdr:spPr>
        <a:xfrm>
          <a:off x="1600200" y="279463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104</xdr:row>
      <xdr:rowOff>28575</xdr:rowOff>
    </xdr:from>
    <xdr:to>
      <xdr:col>17</xdr:col>
      <xdr:colOff>257175</xdr:colOff>
      <xdr:row>106</xdr:row>
      <xdr:rowOff>190500</xdr:rowOff>
    </xdr:to>
    <xdr:sp>
      <xdr:nvSpPr>
        <xdr:cNvPr id="86" name="AutoShape 89"/>
        <xdr:cNvSpPr>
          <a:spLocks/>
        </xdr:cNvSpPr>
      </xdr:nvSpPr>
      <xdr:spPr>
        <a:xfrm>
          <a:off x="5162550" y="279463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104</xdr:row>
      <xdr:rowOff>28575</xdr:rowOff>
    </xdr:from>
    <xdr:to>
      <xdr:col>27</xdr:col>
      <xdr:colOff>257175</xdr:colOff>
      <xdr:row>106</xdr:row>
      <xdr:rowOff>190500</xdr:rowOff>
    </xdr:to>
    <xdr:sp>
      <xdr:nvSpPr>
        <xdr:cNvPr id="87" name="AutoShape 90"/>
        <xdr:cNvSpPr>
          <a:spLocks/>
        </xdr:cNvSpPr>
      </xdr:nvSpPr>
      <xdr:spPr>
        <a:xfrm>
          <a:off x="8724900" y="27946350"/>
          <a:ext cx="8572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19050</xdr:rowOff>
    </xdr:from>
    <xdr:to>
      <xdr:col>4</xdr:col>
      <xdr:colOff>238125</xdr:colOff>
      <xdr:row>5</xdr:row>
      <xdr:rowOff>0</xdr:rowOff>
    </xdr:to>
    <xdr:sp>
      <xdr:nvSpPr>
        <xdr:cNvPr id="1" name="Oval 1"/>
        <xdr:cNvSpPr>
          <a:spLocks/>
        </xdr:cNvSpPr>
      </xdr:nvSpPr>
      <xdr:spPr>
        <a:xfrm>
          <a:off x="2200275" y="1047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</xdr:row>
      <xdr:rowOff>19050</xdr:rowOff>
    </xdr:from>
    <xdr:to>
      <xdr:col>3</xdr:col>
      <xdr:colOff>238125</xdr:colOff>
      <xdr:row>5</xdr:row>
      <xdr:rowOff>0</xdr:rowOff>
    </xdr:to>
    <xdr:sp>
      <xdr:nvSpPr>
        <xdr:cNvPr id="2" name="Oval 2"/>
        <xdr:cNvSpPr>
          <a:spLocks/>
        </xdr:cNvSpPr>
      </xdr:nvSpPr>
      <xdr:spPr>
        <a:xfrm>
          <a:off x="1924050" y="1047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19050</xdr:rowOff>
    </xdr:from>
    <xdr:to>
      <xdr:col>4</xdr:col>
      <xdr:colOff>238125</xdr:colOff>
      <xdr:row>6</xdr:row>
      <xdr:rowOff>0</xdr:rowOff>
    </xdr:to>
    <xdr:sp>
      <xdr:nvSpPr>
        <xdr:cNvPr id="3" name="Oval 3"/>
        <xdr:cNvSpPr>
          <a:spLocks/>
        </xdr:cNvSpPr>
      </xdr:nvSpPr>
      <xdr:spPr>
        <a:xfrm>
          <a:off x="2200275" y="1238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19050</xdr:rowOff>
    </xdr:from>
    <xdr:to>
      <xdr:col>3</xdr:col>
      <xdr:colOff>238125</xdr:colOff>
      <xdr:row>6</xdr:row>
      <xdr:rowOff>0</xdr:rowOff>
    </xdr:to>
    <xdr:sp>
      <xdr:nvSpPr>
        <xdr:cNvPr id="4" name="Oval 4"/>
        <xdr:cNvSpPr>
          <a:spLocks/>
        </xdr:cNvSpPr>
      </xdr:nvSpPr>
      <xdr:spPr>
        <a:xfrm>
          <a:off x="1924050" y="1238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19050</xdr:rowOff>
    </xdr:from>
    <xdr:to>
      <xdr:col>4</xdr:col>
      <xdr:colOff>238125</xdr:colOff>
      <xdr:row>7</xdr:row>
      <xdr:rowOff>0</xdr:rowOff>
    </xdr:to>
    <xdr:sp>
      <xdr:nvSpPr>
        <xdr:cNvPr id="5" name="Oval 5"/>
        <xdr:cNvSpPr>
          <a:spLocks/>
        </xdr:cNvSpPr>
      </xdr:nvSpPr>
      <xdr:spPr>
        <a:xfrm>
          <a:off x="2200275" y="1428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19050</xdr:rowOff>
    </xdr:from>
    <xdr:to>
      <xdr:col>3</xdr:col>
      <xdr:colOff>238125</xdr:colOff>
      <xdr:row>7</xdr:row>
      <xdr:rowOff>0</xdr:rowOff>
    </xdr:to>
    <xdr:sp>
      <xdr:nvSpPr>
        <xdr:cNvPr id="6" name="Oval 6"/>
        <xdr:cNvSpPr>
          <a:spLocks/>
        </xdr:cNvSpPr>
      </xdr:nvSpPr>
      <xdr:spPr>
        <a:xfrm>
          <a:off x="1924050" y="1428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19050</xdr:rowOff>
    </xdr:from>
    <xdr:to>
      <xdr:col>4</xdr:col>
      <xdr:colOff>238125</xdr:colOff>
      <xdr:row>8</xdr:row>
      <xdr:rowOff>0</xdr:rowOff>
    </xdr:to>
    <xdr:sp>
      <xdr:nvSpPr>
        <xdr:cNvPr id="7" name="Oval 7"/>
        <xdr:cNvSpPr>
          <a:spLocks/>
        </xdr:cNvSpPr>
      </xdr:nvSpPr>
      <xdr:spPr>
        <a:xfrm>
          <a:off x="2200275" y="1619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19050</xdr:rowOff>
    </xdr:from>
    <xdr:to>
      <xdr:col>3</xdr:col>
      <xdr:colOff>238125</xdr:colOff>
      <xdr:row>8</xdr:row>
      <xdr:rowOff>0</xdr:rowOff>
    </xdr:to>
    <xdr:sp>
      <xdr:nvSpPr>
        <xdr:cNvPr id="8" name="Oval 8"/>
        <xdr:cNvSpPr>
          <a:spLocks/>
        </xdr:cNvSpPr>
      </xdr:nvSpPr>
      <xdr:spPr>
        <a:xfrm>
          <a:off x="1924050" y="1619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19050</xdr:rowOff>
    </xdr:from>
    <xdr:to>
      <xdr:col>4</xdr:col>
      <xdr:colOff>238125</xdr:colOff>
      <xdr:row>9</xdr:row>
      <xdr:rowOff>0</xdr:rowOff>
    </xdr:to>
    <xdr:sp>
      <xdr:nvSpPr>
        <xdr:cNvPr id="9" name="Oval 9"/>
        <xdr:cNvSpPr>
          <a:spLocks/>
        </xdr:cNvSpPr>
      </xdr:nvSpPr>
      <xdr:spPr>
        <a:xfrm>
          <a:off x="2200275" y="1809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8</xdr:row>
      <xdr:rowOff>19050</xdr:rowOff>
    </xdr:from>
    <xdr:to>
      <xdr:col>3</xdr:col>
      <xdr:colOff>238125</xdr:colOff>
      <xdr:row>9</xdr:row>
      <xdr:rowOff>0</xdr:rowOff>
    </xdr:to>
    <xdr:sp>
      <xdr:nvSpPr>
        <xdr:cNvPr id="10" name="Oval 10"/>
        <xdr:cNvSpPr>
          <a:spLocks/>
        </xdr:cNvSpPr>
      </xdr:nvSpPr>
      <xdr:spPr>
        <a:xfrm>
          <a:off x="1924050" y="1809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19050</xdr:rowOff>
    </xdr:from>
    <xdr:to>
      <xdr:col>4</xdr:col>
      <xdr:colOff>238125</xdr:colOff>
      <xdr:row>10</xdr:row>
      <xdr:rowOff>0</xdr:rowOff>
    </xdr:to>
    <xdr:sp>
      <xdr:nvSpPr>
        <xdr:cNvPr id="11" name="Oval 11"/>
        <xdr:cNvSpPr>
          <a:spLocks/>
        </xdr:cNvSpPr>
      </xdr:nvSpPr>
      <xdr:spPr>
        <a:xfrm>
          <a:off x="2200275" y="2000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9</xdr:row>
      <xdr:rowOff>19050</xdr:rowOff>
    </xdr:from>
    <xdr:to>
      <xdr:col>3</xdr:col>
      <xdr:colOff>238125</xdr:colOff>
      <xdr:row>10</xdr:row>
      <xdr:rowOff>0</xdr:rowOff>
    </xdr:to>
    <xdr:sp>
      <xdr:nvSpPr>
        <xdr:cNvPr id="12" name="Oval 12"/>
        <xdr:cNvSpPr>
          <a:spLocks/>
        </xdr:cNvSpPr>
      </xdr:nvSpPr>
      <xdr:spPr>
        <a:xfrm>
          <a:off x="1924050" y="2000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19050</xdr:rowOff>
    </xdr:from>
    <xdr:to>
      <xdr:col>4</xdr:col>
      <xdr:colOff>238125</xdr:colOff>
      <xdr:row>11</xdr:row>
      <xdr:rowOff>0</xdr:rowOff>
    </xdr:to>
    <xdr:sp>
      <xdr:nvSpPr>
        <xdr:cNvPr id="13" name="Oval 13"/>
        <xdr:cNvSpPr>
          <a:spLocks/>
        </xdr:cNvSpPr>
      </xdr:nvSpPr>
      <xdr:spPr>
        <a:xfrm>
          <a:off x="2200275" y="2190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19050</xdr:rowOff>
    </xdr:from>
    <xdr:to>
      <xdr:col>3</xdr:col>
      <xdr:colOff>238125</xdr:colOff>
      <xdr:row>11</xdr:row>
      <xdr:rowOff>0</xdr:rowOff>
    </xdr:to>
    <xdr:sp>
      <xdr:nvSpPr>
        <xdr:cNvPr id="14" name="Oval 14"/>
        <xdr:cNvSpPr>
          <a:spLocks/>
        </xdr:cNvSpPr>
      </xdr:nvSpPr>
      <xdr:spPr>
        <a:xfrm>
          <a:off x="1924050" y="2190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19050</xdr:rowOff>
    </xdr:from>
    <xdr:to>
      <xdr:col>4</xdr:col>
      <xdr:colOff>238125</xdr:colOff>
      <xdr:row>12</xdr:row>
      <xdr:rowOff>0</xdr:rowOff>
    </xdr:to>
    <xdr:sp>
      <xdr:nvSpPr>
        <xdr:cNvPr id="15" name="Oval 15"/>
        <xdr:cNvSpPr>
          <a:spLocks/>
        </xdr:cNvSpPr>
      </xdr:nvSpPr>
      <xdr:spPr>
        <a:xfrm>
          <a:off x="2200275" y="2381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19050</xdr:rowOff>
    </xdr:from>
    <xdr:to>
      <xdr:col>3</xdr:col>
      <xdr:colOff>238125</xdr:colOff>
      <xdr:row>12</xdr:row>
      <xdr:rowOff>0</xdr:rowOff>
    </xdr:to>
    <xdr:sp>
      <xdr:nvSpPr>
        <xdr:cNvPr id="16" name="Oval 16"/>
        <xdr:cNvSpPr>
          <a:spLocks/>
        </xdr:cNvSpPr>
      </xdr:nvSpPr>
      <xdr:spPr>
        <a:xfrm>
          <a:off x="1924050" y="2381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19050</xdr:rowOff>
    </xdr:from>
    <xdr:to>
      <xdr:col>4</xdr:col>
      <xdr:colOff>238125</xdr:colOff>
      <xdr:row>13</xdr:row>
      <xdr:rowOff>0</xdr:rowOff>
    </xdr:to>
    <xdr:sp>
      <xdr:nvSpPr>
        <xdr:cNvPr id="17" name="Oval 17"/>
        <xdr:cNvSpPr>
          <a:spLocks/>
        </xdr:cNvSpPr>
      </xdr:nvSpPr>
      <xdr:spPr>
        <a:xfrm>
          <a:off x="2200275" y="2571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19050</xdr:rowOff>
    </xdr:from>
    <xdr:to>
      <xdr:col>3</xdr:col>
      <xdr:colOff>238125</xdr:colOff>
      <xdr:row>13</xdr:row>
      <xdr:rowOff>0</xdr:rowOff>
    </xdr:to>
    <xdr:sp>
      <xdr:nvSpPr>
        <xdr:cNvPr id="18" name="Oval 18"/>
        <xdr:cNvSpPr>
          <a:spLocks/>
        </xdr:cNvSpPr>
      </xdr:nvSpPr>
      <xdr:spPr>
        <a:xfrm>
          <a:off x="1924050" y="2571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19050</xdr:rowOff>
    </xdr:from>
    <xdr:to>
      <xdr:col>3</xdr:col>
      <xdr:colOff>238125</xdr:colOff>
      <xdr:row>14</xdr:row>
      <xdr:rowOff>0</xdr:rowOff>
    </xdr:to>
    <xdr:sp>
      <xdr:nvSpPr>
        <xdr:cNvPr id="19" name="Oval 19"/>
        <xdr:cNvSpPr>
          <a:spLocks/>
        </xdr:cNvSpPr>
      </xdr:nvSpPr>
      <xdr:spPr>
        <a:xfrm>
          <a:off x="1924050" y="2762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19050</xdr:rowOff>
    </xdr:from>
    <xdr:to>
      <xdr:col>3</xdr:col>
      <xdr:colOff>238125</xdr:colOff>
      <xdr:row>15</xdr:row>
      <xdr:rowOff>0</xdr:rowOff>
    </xdr:to>
    <xdr:sp>
      <xdr:nvSpPr>
        <xdr:cNvPr id="20" name="Oval 20"/>
        <xdr:cNvSpPr>
          <a:spLocks/>
        </xdr:cNvSpPr>
      </xdr:nvSpPr>
      <xdr:spPr>
        <a:xfrm>
          <a:off x="1924050" y="2952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19050</xdr:rowOff>
    </xdr:from>
    <xdr:to>
      <xdr:col>3</xdr:col>
      <xdr:colOff>238125</xdr:colOff>
      <xdr:row>16</xdr:row>
      <xdr:rowOff>0</xdr:rowOff>
    </xdr:to>
    <xdr:sp>
      <xdr:nvSpPr>
        <xdr:cNvPr id="21" name="Oval 21"/>
        <xdr:cNvSpPr>
          <a:spLocks/>
        </xdr:cNvSpPr>
      </xdr:nvSpPr>
      <xdr:spPr>
        <a:xfrm>
          <a:off x="1924050" y="3143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19050</xdr:rowOff>
    </xdr:from>
    <xdr:to>
      <xdr:col>3</xdr:col>
      <xdr:colOff>238125</xdr:colOff>
      <xdr:row>17</xdr:row>
      <xdr:rowOff>0</xdr:rowOff>
    </xdr:to>
    <xdr:sp>
      <xdr:nvSpPr>
        <xdr:cNvPr id="22" name="Oval 22"/>
        <xdr:cNvSpPr>
          <a:spLocks/>
        </xdr:cNvSpPr>
      </xdr:nvSpPr>
      <xdr:spPr>
        <a:xfrm>
          <a:off x="1924050" y="3333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19050</xdr:rowOff>
    </xdr:from>
    <xdr:to>
      <xdr:col>3</xdr:col>
      <xdr:colOff>238125</xdr:colOff>
      <xdr:row>18</xdr:row>
      <xdr:rowOff>0</xdr:rowOff>
    </xdr:to>
    <xdr:sp>
      <xdr:nvSpPr>
        <xdr:cNvPr id="23" name="Oval 23"/>
        <xdr:cNvSpPr>
          <a:spLocks/>
        </xdr:cNvSpPr>
      </xdr:nvSpPr>
      <xdr:spPr>
        <a:xfrm>
          <a:off x="1924050" y="3524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19050</xdr:rowOff>
    </xdr:from>
    <xdr:to>
      <xdr:col>3</xdr:col>
      <xdr:colOff>238125</xdr:colOff>
      <xdr:row>19</xdr:row>
      <xdr:rowOff>0</xdr:rowOff>
    </xdr:to>
    <xdr:sp>
      <xdr:nvSpPr>
        <xdr:cNvPr id="24" name="Oval 24"/>
        <xdr:cNvSpPr>
          <a:spLocks/>
        </xdr:cNvSpPr>
      </xdr:nvSpPr>
      <xdr:spPr>
        <a:xfrm>
          <a:off x="1924050" y="3714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19</xdr:row>
      <xdr:rowOff>19050</xdr:rowOff>
    </xdr:from>
    <xdr:to>
      <xdr:col>3</xdr:col>
      <xdr:colOff>238125</xdr:colOff>
      <xdr:row>20</xdr:row>
      <xdr:rowOff>0</xdr:rowOff>
    </xdr:to>
    <xdr:sp>
      <xdr:nvSpPr>
        <xdr:cNvPr id="25" name="Oval 25"/>
        <xdr:cNvSpPr>
          <a:spLocks/>
        </xdr:cNvSpPr>
      </xdr:nvSpPr>
      <xdr:spPr>
        <a:xfrm>
          <a:off x="1924050" y="3905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19050</xdr:rowOff>
    </xdr:from>
    <xdr:to>
      <xdr:col>3</xdr:col>
      <xdr:colOff>238125</xdr:colOff>
      <xdr:row>21</xdr:row>
      <xdr:rowOff>0</xdr:rowOff>
    </xdr:to>
    <xdr:sp>
      <xdr:nvSpPr>
        <xdr:cNvPr id="26" name="Oval 26"/>
        <xdr:cNvSpPr>
          <a:spLocks/>
        </xdr:cNvSpPr>
      </xdr:nvSpPr>
      <xdr:spPr>
        <a:xfrm>
          <a:off x="1924050" y="4095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21</xdr:row>
      <xdr:rowOff>19050</xdr:rowOff>
    </xdr:from>
    <xdr:to>
      <xdr:col>3</xdr:col>
      <xdr:colOff>238125</xdr:colOff>
      <xdr:row>22</xdr:row>
      <xdr:rowOff>0</xdr:rowOff>
    </xdr:to>
    <xdr:sp>
      <xdr:nvSpPr>
        <xdr:cNvPr id="27" name="Oval 27"/>
        <xdr:cNvSpPr>
          <a:spLocks/>
        </xdr:cNvSpPr>
      </xdr:nvSpPr>
      <xdr:spPr>
        <a:xfrm>
          <a:off x="1924050" y="4286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19050</xdr:rowOff>
    </xdr:from>
    <xdr:to>
      <xdr:col>3</xdr:col>
      <xdr:colOff>238125</xdr:colOff>
      <xdr:row>23</xdr:row>
      <xdr:rowOff>0</xdr:rowOff>
    </xdr:to>
    <xdr:sp>
      <xdr:nvSpPr>
        <xdr:cNvPr id="28" name="Oval 28"/>
        <xdr:cNvSpPr>
          <a:spLocks/>
        </xdr:cNvSpPr>
      </xdr:nvSpPr>
      <xdr:spPr>
        <a:xfrm>
          <a:off x="1924050" y="4476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23</xdr:row>
      <xdr:rowOff>19050</xdr:rowOff>
    </xdr:from>
    <xdr:to>
      <xdr:col>3</xdr:col>
      <xdr:colOff>238125</xdr:colOff>
      <xdr:row>24</xdr:row>
      <xdr:rowOff>0</xdr:rowOff>
    </xdr:to>
    <xdr:sp>
      <xdr:nvSpPr>
        <xdr:cNvPr id="29" name="Oval 29"/>
        <xdr:cNvSpPr>
          <a:spLocks/>
        </xdr:cNvSpPr>
      </xdr:nvSpPr>
      <xdr:spPr>
        <a:xfrm>
          <a:off x="1924050" y="4667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24</xdr:row>
      <xdr:rowOff>19050</xdr:rowOff>
    </xdr:from>
    <xdr:to>
      <xdr:col>3</xdr:col>
      <xdr:colOff>238125</xdr:colOff>
      <xdr:row>25</xdr:row>
      <xdr:rowOff>0</xdr:rowOff>
    </xdr:to>
    <xdr:sp>
      <xdr:nvSpPr>
        <xdr:cNvPr id="30" name="Oval 30"/>
        <xdr:cNvSpPr>
          <a:spLocks/>
        </xdr:cNvSpPr>
      </xdr:nvSpPr>
      <xdr:spPr>
        <a:xfrm>
          <a:off x="1924050" y="4857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238125</xdr:colOff>
      <xdr:row>5</xdr:row>
      <xdr:rowOff>0</xdr:rowOff>
    </xdr:to>
    <xdr:sp>
      <xdr:nvSpPr>
        <xdr:cNvPr id="31" name="Oval 31"/>
        <xdr:cNvSpPr>
          <a:spLocks/>
        </xdr:cNvSpPr>
      </xdr:nvSpPr>
      <xdr:spPr>
        <a:xfrm>
          <a:off x="4876800" y="1047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238125</xdr:colOff>
      <xdr:row>5</xdr:row>
      <xdr:rowOff>0</xdr:rowOff>
    </xdr:to>
    <xdr:sp>
      <xdr:nvSpPr>
        <xdr:cNvPr id="32" name="Oval 32"/>
        <xdr:cNvSpPr>
          <a:spLocks/>
        </xdr:cNvSpPr>
      </xdr:nvSpPr>
      <xdr:spPr>
        <a:xfrm>
          <a:off x="4600575" y="1047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</xdr:row>
      <xdr:rowOff>19050</xdr:rowOff>
    </xdr:from>
    <xdr:to>
      <xdr:col>11</xdr:col>
      <xdr:colOff>238125</xdr:colOff>
      <xdr:row>6</xdr:row>
      <xdr:rowOff>0</xdr:rowOff>
    </xdr:to>
    <xdr:sp>
      <xdr:nvSpPr>
        <xdr:cNvPr id="33" name="Oval 33"/>
        <xdr:cNvSpPr>
          <a:spLocks/>
        </xdr:cNvSpPr>
      </xdr:nvSpPr>
      <xdr:spPr>
        <a:xfrm>
          <a:off x="4876800" y="1238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5</xdr:row>
      <xdr:rowOff>19050</xdr:rowOff>
    </xdr:from>
    <xdr:to>
      <xdr:col>10</xdr:col>
      <xdr:colOff>238125</xdr:colOff>
      <xdr:row>6</xdr:row>
      <xdr:rowOff>0</xdr:rowOff>
    </xdr:to>
    <xdr:sp>
      <xdr:nvSpPr>
        <xdr:cNvPr id="34" name="Oval 34"/>
        <xdr:cNvSpPr>
          <a:spLocks/>
        </xdr:cNvSpPr>
      </xdr:nvSpPr>
      <xdr:spPr>
        <a:xfrm>
          <a:off x="4600575" y="1238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19050</xdr:rowOff>
    </xdr:from>
    <xdr:to>
      <xdr:col>11</xdr:col>
      <xdr:colOff>238125</xdr:colOff>
      <xdr:row>7</xdr:row>
      <xdr:rowOff>0</xdr:rowOff>
    </xdr:to>
    <xdr:sp>
      <xdr:nvSpPr>
        <xdr:cNvPr id="35" name="Oval 35"/>
        <xdr:cNvSpPr>
          <a:spLocks/>
        </xdr:cNvSpPr>
      </xdr:nvSpPr>
      <xdr:spPr>
        <a:xfrm>
          <a:off x="4876800" y="1428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19050</xdr:rowOff>
    </xdr:from>
    <xdr:to>
      <xdr:col>10</xdr:col>
      <xdr:colOff>238125</xdr:colOff>
      <xdr:row>7</xdr:row>
      <xdr:rowOff>0</xdr:rowOff>
    </xdr:to>
    <xdr:sp>
      <xdr:nvSpPr>
        <xdr:cNvPr id="36" name="Oval 36"/>
        <xdr:cNvSpPr>
          <a:spLocks/>
        </xdr:cNvSpPr>
      </xdr:nvSpPr>
      <xdr:spPr>
        <a:xfrm>
          <a:off x="4600575" y="1428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19050</xdr:rowOff>
    </xdr:from>
    <xdr:to>
      <xdr:col>11</xdr:col>
      <xdr:colOff>238125</xdr:colOff>
      <xdr:row>8</xdr:row>
      <xdr:rowOff>0</xdr:rowOff>
    </xdr:to>
    <xdr:sp>
      <xdr:nvSpPr>
        <xdr:cNvPr id="37" name="Oval 37"/>
        <xdr:cNvSpPr>
          <a:spLocks/>
        </xdr:cNvSpPr>
      </xdr:nvSpPr>
      <xdr:spPr>
        <a:xfrm>
          <a:off x="4876800" y="1619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7</xdr:row>
      <xdr:rowOff>19050</xdr:rowOff>
    </xdr:from>
    <xdr:to>
      <xdr:col>10</xdr:col>
      <xdr:colOff>238125</xdr:colOff>
      <xdr:row>8</xdr:row>
      <xdr:rowOff>0</xdr:rowOff>
    </xdr:to>
    <xdr:sp>
      <xdr:nvSpPr>
        <xdr:cNvPr id="38" name="Oval 38"/>
        <xdr:cNvSpPr>
          <a:spLocks/>
        </xdr:cNvSpPr>
      </xdr:nvSpPr>
      <xdr:spPr>
        <a:xfrm>
          <a:off x="4600575" y="1619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8</xdr:row>
      <xdr:rowOff>19050</xdr:rowOff>
    </xdr:from>
    <xdr:to>
      <xdr:col>11</xdr:col>
      <xdr:colOff>238125</xdr:colOff>
      <xdr:row>9</xdr:row>
      <xdr:rowOff>0</xdr:rowOff>
    </xdr:to>
    <xdr:sp>
      <xdr:nvSpPr>
        <xdr:cNvPr id="39" name="Oval 39"/>
        <xdr:cNvSpPr>
          <a:spLocks/>
        </xdr:cNvSpPr>
      </xdr:nvSpPr>
      <xdr:spPr>
        <a:xfrm>
          <a:off x="4876800" y="1809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8</xdr:row>
      <xdr:rowOff>19050</xdr:rowOff>
    </xdr:from>
    <xdr:to>
      <xdr:col>10</xdr:col>
      <xdr:colOff>238125</xdr:colOff>
      <xdr:row>9</xdr:row>
      <xdr:rowOff>0</xdr:rowOff>
    </xdr:to>
    <xdr:sp>
      <xdr:nvSpPr>
        <xdr:cNvPr id="40" name="Oval 40"/>
        <xdr:cNvSpPr>
          <a:spLocks/>
        </xdr:cNvSpPr>
      </xdr:nvSpPr>
      <xdr:spPr>
        <a:xfrm>
          <a:off x="4600575" y="1809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9</xdr:row>
      <xdr:rowOff>19050</xdr:rowOff>
    </xdr:from>
    <xdr:to>
      <xdr:col>11</xdr:col>
      <xdr:colOff>238125</xdr:colOff>
      <xdr:row>10</xdr:row>
      <xdr:rowOff>0</xdr:rowOff>
    </xdr:to>
    <xdr:sp>
      <xdr:nvSpPr>
        <xdr:cNvPr id="41" name="Oval 41"/>
        <xdr:cNvSpPr>
          <a:spLocks/>
        </xdr:cNvSpPr>
      </xdr:nvSpPr>
      <xdr:spPr>
        <a:xfrm>
          <a:off x="4876800" y="2000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9</xdr:row>
      <xdr:rowOff>19050</xdr:rowOff>
    </xdr:from>
    <xdr:to>
      <xdr:col>10</xdr:col>
      <xdr:colOff>238125</xdr:colOff>
      <xdr:row>10</xdr:row>
      <xdr:rowOff>0</xdr:rowOff>
    </xdr:to>
    <xdr:sp>
      <xdr:nvSpPr>
        <xdr:cNvPr id="42" name="Oval 42"/>
        <xdr:cNvSpPr>
          <a:spLocks/>
        </xdr:cNvSpPr>
      </xdr:nvSpPr>
      <xdr:spPr>
        <a:xfrm>
          <a:off x="4600575" y="2000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10</xdr:row>
      <xdr:rowOff>19050</xdr:rowOff>
    </xdr:from>
    <xdr:to>
      <xdr:col>11</xdr:col>
      <xdr:colOff>238125</xdr:colOff>
      <xdr:row>11</xdr:row>
      <xdr:rowOff>0</xdr:rowOff>
    </xdr:to>
    <xdr:sp>
      <xdr:nvSpPr>
        <xdr:cNvPr id="43" name="Oval 43"/>
        <xdr:cNvSpPr>
          <a:spLocks/>
        </xdr:cNvSpPr>
      </xdr:nvSpPr>
      <xdr:spPr>
        <a:xfrm>
          <a:off x="4876800" y="2190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19050</xdr:rowOff>
    </xdr:from>
    <xdr:to>
      <xdr:col>10</xdr:col>
      <xdr:colOff>238125</xdr:colOff>
      <xdr:row>11</xdr:row>
      <xdr:rowOff>0</xdr:rowOff>
    </xdr:to>
    <xdr:sp>
      <xdr:nvSpPr>
        <xdr:cNvPr id="44" name="Oval 44"/>
        <xdr:cNvSpPr>
          <a:spLocks/>
        </xdr:cNvSpPr>
      </xdr:nvSpPr>
      <xdr:spPr>
        <a:xfrm>
          <a:off x="4600575" y="2190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11</xdr:row>
      <xdr:rowOff>19050</xdr:rowOff>
    </xdr:from>
    <xdr:to>
      <xdr:col>11</xdr:col>
      <xdr:colOff>238125</xdr:colOff>
      <xdr:row>12</xdr:row>
      <xdr:rowOff>0</xdr:rowOff>
    </xdr:to>
    <xdr:sp>
      <xdr:nvSpPr>
        <xdr:cNvPr id="45" name="Oval 45"/>
        <xdr:cNvSpPr>
          <a:spLocks/>
        </xdr:cNvSpPr>
      </xdr:nvSpPr>
      <xdr:spPr>
        <a:xfrm>
          <a:off x="4876800" y="2381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19050</xdr:rowOff>
    </xdr:from>
    <xdr:to>
      <xdr:col>10</xdr:col>
      <xdr:colOff>238125</xdr:colOff>
      <xdr:row>12</xdr:row>
      <xdr:rowOff>0</xdr:rowOff>
    </xdr:to>
    <xdr:sp>
      <xdr:nvSpPr>
        <xdr:cNvPr id="46" name="Oval 46"/>
        <xdr:cNvSpPr>
          <a:spLocks/>
        </xdr:cNvSpPr>
      </xdr:nvSpPr>
      <xdr:spPr>
        <a:xfrm>
          <a:off x="4600575" y="2381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12</xdr:row>
      <xdr:rowOff>19050</xdr:rowOff>
    </xdr:from>
    <xdr:to>
      <xdr:col>11</xdr:col>
      <xdr:colOff>238125</xdr:colOff>
      <xdr:row>13</xdr:row>
      <xdr:rowOff>0</xdr:rowOff>
    </xdr:to>
    <xdr:sp>
      <xdr:nvSpPr>
        <xdr:cNvPr id="47" name="Oval 47"/>
        <xdr:cNvSpPr>
          <a:spLocks/>
        </xdr:cNvSpPr>
      </xdr:nvSpPr>
      <xdr:spPr>
        <a:xfrm>
          <a:off x="4876800" y="2571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19050</xdr:rowOff>
    </xdr:from>
    <xdr:to>
      <xdr:col>10</xdr:col>
      <xdr:colOff>238125</xdr:colOff>
      <xdr:row>13</xdr:row>
      <xdr:rowOff>0</xdr:rowOff>
    </xdr:to>
    <xdr:sp>
      <xdr:nvSpPr>
        <xdr:cNvPr id="48" name="Oval 48"/>
        <xdr:cNvSpPr>
          <a:spLocks/>
        </xdr:cNvSpPr>
      </xdr:nvSpPr>
      <xdr:spPr>
        <a:xfrm>
          <a:off x="4600575" y="2571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13</xdr:row>
      <xdr:rowOff>19050</xdr:rowOff>
    </xdr:from>
    <xdr:to>
      <xdr:col>10</xdr:col>
      <xdr:colOff>238125</xdr:colOff>
      <xdr:row>14</xdr:row>
      <xdr:rowOff>0</xdr:rowOff>
    </xdr:to>
    <xdr:sp>
      <xdr:nvSpPr>
        <xdr:cNvPr id="49" name="Oval 49"/>
        <xdr:cNvSpPr>
          <a:spLocks/>
        </xdr:cNvSpPr>
      </xdr:nvSpPr>
      <xdr:spPr>
        <a:xfrm>
          <a:off x="4600575" y="2762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19050</xdr:rowOff>
    </xdr:from>
    <xdr:to>
      <xdr:col>10</xdr:col>
      <xdr:colOff>238125</xdr:colOff>
      <xdr:row>15</xdr:row>
      <xdr:rowOff>0</xdr:rowOff>
    </xdr:to>
    <xdr:sp>
      <xdr:nvSpPr>
        <xdr:cNvPr id="50" name="Oval 50"/>
        <xdr:cNvSpPr>
          <a:spLocks/>
        </xdr:cNvSpPr>
      </xdr:nvSpPr>
      <xdr:spPr>
        <a:xfrm>
          <a:off x="4600575" y="2952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15</xdr:row>
      <xdr:rowOff>19050</xdr:rowOff>
    </xdr:from>
    <xdr:to>
      <xdr:col>10</xdr:col>
      <xdr:colOff>238125</xdr:colOff>
      <xdr:row>16</xdr:row>
      <xdr:rowOff>0</xdr:rowOff>
    </xdr:to>
    <xdr:sp>
      <xdr:nvSpPr>
        <xdr:cNvPr id="51" name="Oval 51"/>
        <xdr:cNvSpPr>
          <a:spLocks/>
        </xdr:cNvSpPr>
      </xdr:nvSpPr>
      <xdr:spPr>
        <a:xfrm>
          <a:off x="4600575" y="3143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19050</xdr:rowOff>
    </xdr:from>
    <xdr:to>
      <xdr:col>10</xdr:col>
      <xdr:colOff>238125</xdr:colOff>
      <xdr:row>17</xdr:row>
      <xdr:rowOff>0</xdr:rowOff>
    </xdr:to>
    <xdr:sp>
      <xdr:nvSpPr>
        <xdr:cNvPr id="52" name="Oval 52"/>
        <xdr:cNvSpPr>
          <a:spLocks/>
        </xdr:cNvSpPr>
      </xdr:nvSpPr>
      <xdr:spPr>
        <a:xfrm>
          <a:off x="4600575" y="3333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19050</xdr:rowOff>
    </xdr:from>
    <xdr:to>
      <xdr:col>10</xdr:col>
      <xdr:colOff>238125</xdr:colOff>
      <xdr:row>18</xdr:row>
      <xdr:rowOff>0</xdr:rowOff>
    </xdr:to>
    <xdr:sp>
      <xdr:nvSpPr>
        <xdr:cNvPr id="53" name="Oval 53"/>
        <xdr:cNvSpPr>
          <a:spLocks/>
        </xdr:cNvSpPr>
      </xdr:nvSpPr>
      <xdr:spPr>
        <a:xfrm>
          <a:off x="4600575" y="3524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18</xdr:row>
      <xdr:rowOff>19050</xdr:rowOff>
    </xdr:from>
    <xdr:to>
      <xdr:col>10</xdr:col>
      <xdr:colOff>238125</xdr:colOff>
      <xdr:row>19</xdr:row>
      <xdr:rowOff>0</xdr:rowOff>
    </xdr:to>
    <xdr:sp>
      <xdr:nvSpPr>
        <xdr:cNvPr id="54" name="Oval 54"/>
        <xdr:cNvSpPr>
          <a:spLocks/>
        </xdr:cNvSpPr>
      </xdr:nvSpPr>
      <xdr:spPr>
        <a:xfrm>
          <a:off x="4600575" y="3714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19050</xdr:rowOff>
    </xdr:from>
    <xdr:to>
      <xdr:col>10</xdr:col>
      <xdr:colOff>238125</xdr:colOff>
      <xdr:row>20</xdr:row>
      <xdr:rowOff>0</xdr:rowOff>
    </xdr:to>
    <xdr:sp>
      <xdr:nvSpPr>
        <xdr:cNvPr id="55" name="Oval 55"/>
        <xdr:cNvSpPr>
          <a:spLocks/>
        </xdr:cNvSpPr>
      </xdr:nvSpPr>
      <xdr:spPr>
        <a:xfrm>
          <a:off x="4600575" y="3905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19050</xdr:rowOff>
    </xdr:from>
    <xdr:to>
      <xdr:col>10</xdr:col>
      <xdr:colOff>238125</xdr:colOff>
      <xdr:row>21</xdr:row>
      <xdr:rowOff>0</xdr:rowOff>
    </xdr:to>
    <xdr:sp>
      <xdr:nvSpPr>
        <xdr:cNvPr id="56" name="Oval 56"/>
        <xdr:cNvSpPr>
          <a:spLocks/>
        </xdr:cNvSpPr>
      </xdr:nvSpPr>
      <xdr:spPr>
        <a:xfrm>
          <a:off x="4600575" y="4095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21</xdr:row>
      <xdr:rowOff>19050</xdr:rowOff>
    </xdr:from>
    <xdr:to>
      <xdr:col>10</xdr:col>
      <xdr:colOff>238125</xdr:colOff>
      <xdr:row>22</xdr:row>
      <xdr:rowOff>0</xdr:rowOff>
    </xdr:to>
    <xdr:sp>
      <xdr:nvSpPr>
        <xdr:cNvPr id="57" name="Oval 57"/>
        <xdr:cNvSpPr>
          <a:spLocks/>
        </xdr:cNvSpPr>
      </xdr:nvSpPr>
      <xdr:spPr>
        <a:xfrm>
          <a:off x="4600575" y="4286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22</xdr:row>
      <xdr:rowOff>19050</xdr:rowOff>
    </xdr:from>
    <xdr:to>
      <xdr:col>10</xdr:col>
      <xdr:colOff>238125</xdr:colOff>
      <xdr:row>23</xdr:row>
      <xdr:rowOff>0</xdr:rowOff>
    </xdr:to>
    <xdr:sp>
      <xdr:nvSpPr>
        <xdr:cNvPr id="58" name="Oval 58"/>
        <xdr:cNvSpPr>
          <a:spLocks/>
        </xdr:cNvSpPr>
      </xdr:nvSpPr>
      <xdr:spPr>
        <a:xfrm>
          <a:off x="4600575" y="4476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23</xdr:row>
      <xdr:rowOff>19050</xdr:rowOff>
    </xdr:from>
    <xdr:to>
      <xdr:col>10</xdr:col>
      <xdr:colOff>238125</xdr:colOff>
      <xdr:row>24</xdr:row>
      <xdr:rowOff>0</xdr:rowOff>
    </xdr:to>
    <xdr:sp>
      <xdr:nvSpPr>
        <xdr:cNvPr id="59" name="Oval 59"/>
        <xdr:cNvSpPr>
          <a:spLocks/>
        </xdr:cNvSpPr>
      </xdr:nvSpPr>
      <xdr:spPr>
        <a:xfrm>
          <a:off x="4600575" y="4667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24</xdr:row>
      <xdr:rowOff>19050</xdr:rowOff>
    </xdr:from>
    <xdr:to>
      <xdr:col>10</xdr:col>
      <xdr:colOff>238125</xdr:colOff>
      <xdr:row>25</xdr:row>
      <xdr:rowOff>0</xdr:rowOff>
    </xdr:to>
    <xdr:sp>
      <xdr:nvSpPr>
        <xdr:cNvPr id="60" name="Oval 60"/>
        <xdr:cNvSpPr>
          <a:spLocks/>
        </xdr:cNvSpPr>
      </xdr:nvSpPr>
      <xdr:spPr>
        <a:xfrm>
          <a:off x="4600575" y="4857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4</xdr:row>
      <xdr:rowOff>19050</xdr:rowOff>
    </xdr:from>
    <xdr:to>
      <xdr:col>18</xdr:col>
      <xdr:colOff>238125</xdr:colOff>
      <xdr:row>5</xdr:row>
      <xdr:rowOff>0</xdr:rowOff>
    </xdr:to>
    <xdr:sp>
      <xdr:nvSpPr>
        <xdr:cNvPr id="61" name="Oval 61"/>
        <xdr:cNvSpPr>
          <a:spLocks/>
        </xdr:cNvSpPr>
      </xdr:nvSpPr>
      <xdr:spPr>
        <a:xfrm>
          <a:off x="7553325" y="1047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</xdr:row>
      <xdr:rowOff>19050</xdr:rowOff>
    </xdr:from>
    <xdr:to>
      <xdr:col>17</xdr:col>
      <xdr:colOff>238125</xdr:colOff>
      <xdr:row>5</xdr:row>
      <xdr:rowOff>0</xdr:rowOff>
    </xdr:to>
    <xdr:sp>
      <xdr:nvSpPr>
        <xdr:cNvPr id="62" name="Oval 62"/>
        <xdr:cNvSpPr>
          <a:spLocks/>
        </xdr:cNvSpPr>
      </xdr:nvSpPr>
      <xdr:spPr>
        <a:xfrm>
          <a:off x="7277100" y="1047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</xdr:row>
      <xdr:rowOff>19050</xdr:rowOff>
    </xdr:from>
    <xdr:to>
      <xdr:col>18</xdr:col>
      <xdr:colOff>238125</xdr:colOff>
      <xdr:row>6</xdr:row>
      <xdr:rowOff>0</xdr:rowOff>
    </xdr:to>
    <xdr:sp>
      <xdr:nvSpPr>
        <xdr:cNvPr id="63" name="Oval 63"/>
        <xdr:cNvSpPr>
          <a:spLocks/>
        </xdr:cNvSpPr>
      </xdr:nvSpPr>
      <xdr:spPr>
        <a:xfrm>
          <a:off x="7553325" y="1238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19050</xdr:rowOff>
    </xdr:from>
    <xdr:to>
      <xdr:col>17</xdr:col>
      <xdr:colOff>238125</xdr:colOff>
      <xdr:row>6</xdr:row>
      <xdr:rowOff>0</xdr:rowOff>
    </xdr:to>
    <xdr:sp>
      <xdr:nvSpPr>
        <xdr:cNvPr id="64" name="Oval 64"/>
        <xdr:cNvSpPr>
          <a:spLocks/>
        </xdr:cNvSpPr>
      </xdr:nvSpPr>
      <xdr:spPr>
        <a:xfrm>
          <a:off x="7277100" y="1238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</xdr:row>
      <xdr:rowOff>19050</xdr:rowOff>
    </xdr:from>
    <xdr:to>
      <xdr:col>18</xdr:col>
      <xdr:colOff>238125</xdr:colOff>
      <xdr:row>7</xdr:row>
      <xdr:rowOff>0</xdr:rowOff>
    </xdr:to>
    <xdr:sp>
      <xdr:nvSpPr>
        <xdr:cNvPr id="65" name="Oval 65"/>
        <xdr:cNvSpPr>
          <a:spLocks/>
        </xdr:cNvSpPr>
      </xdr:nvSpPr>
      <xdr:spPr>
        <a:xfrm>
          <a:off x="7553325" y="1428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6</xdr:row>
      <xdr:rowOff>19050</xdr:rowOff>
    </xdr:from>
    <xdr:to>
      <xdr:col>17</xdr:col>
      <xdr:colOff>238125</xdr:colOff>
      <xdr:row>7</xdr:row>
      <xdr:rowOff>0</xdr:rowOff>
    </xdr:to>
    <xdr:sp>
      <xdr:nvSpPr>
        <xdr:cNvPr id="66" name="Oval 66"/>
        <xdr:cNvSpPr>
          <a:spLocks/>
        </xdr:cNvSpPr>
      </xdr:nvSpPr>
      <xdr:spPr>
        <a:xfrm>
          <a:off x="7277100" y="1428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7</xdr:row>
      <xdr:rowOff>19050</xdr:rowOff>
    </xdr:from>
    <xdr:to>
      <xdr:col>18</xdr:col>
      <xdr:colOff>238125</xdr:colOff>
      <xdr:row>8</xdr:row>
      <xdr:rowOff>0</xdr:rowOff>
    </xdr:to>
    <xdr:sp>
      <xdr:nvSpPr>
        <xdr:cNvPr id="67" name="Oval 67"/>
        <xdr:cNvSpPr>
          <a:spLocks/>
        </xdr:cNvSpPr>
      </xdr:nvSpPr>
      <xdr:spPr>
        <a:xfrm>
          <a:off x="7553325" y="1619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19050</xdr:rowOff>
    </xdr:from>
    <xdr:to>
      <xdr:col>17</xdr:col>
      <xdr:colOff>238125</xdr:colOff>
      <xdr:row>8</xdr:row>
      <xdr:rowOff>0</xdr:rowOff>
    </xdr:to>
    <xdr:sp>
      <xdr:nvSpPr>
        <xdr:cNvPr id="68" name="Oval 68"/>
        <xdr:cNvSpPr>
          <a:spLocks/>
        </xdr:cNvSpPr>
      </xdr:nvSpPr>
      <xdr:spPr>
        <a:xfrm>
          <a:off x="7277100" y="1619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8</xdr:row>
      <xdr:rowOff>19050</xdr:rowOff>
    </xdr:from>
    <xdr:to>
      <xdr:col>18</xdr:col>
      <xdr:colOff>238125</xdr:colOff>
      <xdr:row>9</xdr:row>
      <xdr:rowOff>0</xdr:rowOff>
    </xdr:to>
    <xdr:sp>
      <xdr:nvSpPr>
        <xdr:cNvPr id="69" name="Oval 69"/>
        <xdr:cNvSpPr>
          <a:spLocks/>
        </xdr:cNvSpPr>
      </xdr:nvSpPr>
      <xdr:spPr>
        <a:xfrm>
          <a:off x="7553325" y="1809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8</xdr:row>
      <xdr:rowOff>19050</xdr:rowOff>
    </xdr:from>
    <xdr:to>
      <xdr:col>17</xdr:col>
      <xdr:colOff>238125</xdr:colOff>
      <xdr:row>9</xdr:row>
      <xdr:rowOff>0</xdr:rowOff>
    </xdr:to>
    <xdr:sp>
      <xdr:nvSpPr>
        <xdr:cNvPr id="70" name="Oval 70"/>
        <xdr:cNvSpPr>
          <a:spLocks/>
        </xdr:cNvSpPr>
      </xdr:nvSpPr>
      <xdr:spPr>
        <a:xfrm>
          <a:off x="7277100" y="1809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</xdr:row>
      <xdr:rowOff>19050</xdr:rowOff>
    </xdr:from>
    <xdr:to>
      <xdr:col>18</xdr:col>
      <xdr:colOff>238125</xdr:colOff>
      <xdr:row>10</xdr:row>
      <xdr:rowOff>0</xdr:rowOff>
    </xdr:to>
    <xdr:sp>
      <xdr:nvSpPr>
        <xdr:cNvPr id="71" name="Oval 71"/>
        <xdr:cNvSpPr>
          <a:spLocks/>
        </xdr:cNvSpPr>
      </xdr:nvSpPr>
      <xdr:spPr>
        <a:xfrm>
          <a:off x="7553325" y="2000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19050</xdr:rowOff>
    </xdr:from>
    <xdr:to>
      <xdr:col>17</xdr:col>
      <xdr:colOff>238125</xdr:colOff>
      <xdr:row>10</xdr:row>
      <xdr:rowOff>0</xdr:rowOff>
    </xdr:to>
    <xdr:sp>
      <xdr:nvSpPr>
        <xdr:cNvPr id="72" name="Oval 72"/>
        <xdr:cNvSpPr>
          <a:spLocks/>
        </xdr:cNvSpPr>
      </xdr:nvSpPr>
      <xdr:spPr>
        <a:xfrm>
          <a:off x="7277100" y="2000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</xdr:row>
      <xdr:rowOff>19050</xdr:rowOff>
    </xdr:from>
    <xdr:to>
      <xdr:col>18</xdr:col>
      <xdr:colOff>238125</xdr:colOff>
      <xdr:row>11</xdr:row>
      <xdr:rowOff>0</xdr:rowOff>
    </xdr:to>
    <xdr:sp>
      <xdr:nvSpPr>
        <xdr:cNvPr id="73" name="Oval 73"/>
        <xdr:cNvSpPr>
          <a:spLocks/>
        </xdr:cNvSpPr>
      </xdr:nvSpPr>
      <xdr:spPr>
        <a:xfrm>
          <a:off x="7553325" y="2190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10</xdr:row>
      <xdr:rowOff>19050</xdr:rowOff>
    </xdr:from>
    <xdr:to>
      <xdr:col>17</xdr:col>
      <xdr:colOff>238125</xdr:colOff>
      <xdr:row>11</xdr:row>
      <xdr:rowOff>0</xdr:rowOff>
    </xdr:to>
    <xdr:sp>
      <xdr:nvSpPr>
        <xdr:cNvPr id="74" name="Oval 74"/>
        <xdr:cNvSpPr>
          <a:spLocks/>
        </xdr:cNvSpPr>
      </xdr:nvSpPr>
      <xdr:spPr>
        <a:xfrm>
          <a:off x="7277100" y="2190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11</xdr:row>
      <xdr:rowOff>19050</xdr:rowOff>
    </xdr:from>
    <xdr:to>
      <xdr:col>18</xdr:col>
      <xdr:colOff>238125</xdr:colOff>
      <xdr:row>12</xdr:row>
      <xdr:rowOff>0</xdr:rowOff>
    </xdr:to>
    <xdr:sp>
      <xdr:nvSpPr>
        <xdr:cNvPr id="75" name="Oval 75"/>
        <xdr:cNvSpPr>
          <a:spLocks/>
        </xdr:cNvSpPr>
      </xdr:nvSpPr>
      <xdr:spPr>
        <a:xfrm>
          <a:off x="7553325" y="2381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11</xdr:row>
      <xdr:rowOff>19050</xdr:rowOff>
    </xdr:from>
    <xdr:to>
      <xdr:col>17</xdr:col>
      <xdr:colOff>238125</xdr:colOff>
      <xdr:row>12</xdr:row>
      <xdr:rowOff>0</xdr:rowOff>
    </xdr:to>
    <xdr:sp>
      <xdr:nvSpPr>
        <xdr:cNvPr id="76" name="Oval 76"/>
        <xdr:cNvSpPr>
          <a:spLocks/>
        </xdr:cNvSpPr>
      </xdr:nvSpPr>
      <xdr:spPr>
        <a:xfrm>
          <a:off x="7277100" y="2381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12</xdr:row>
      <xdr:rowOff>19050</xdr:rowOff>
    </xdr:from>
    <xdr:to>
      <xdr:col>18</xdr:col>
      <xdr:colOff>238125</xdr:colOff>
      <xdr:row>13</xdr:row>
      <xdr:rowOff>0</xdr:rowOff>
    </xdr:to>
    <xdr:sp>
      <xdr:nvSpPr>
        <xdr:cNvPr id="77" name="Oval 77"/>
        <xdr:cNvSpPr>
          <a:spLocks/>
        </xdr:cNvSpPr>
      </xdr:nvSpPr>
      <xdr:spPr>
        <a:xfrm>
          <a:off x="7553325" y="2571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12</xdr:row>
      <xdr:rowOff>19050</xdr:rowOff>
    </xdr:from>
    <xdr:to>
      <xdr:col>17</xdr:col>
      <xdr:colOff>238125</xdr:colOff>
      <xdr:row>13</xdr:row>
      <xdr:rowOff>0</xdr:rowOff>
    </xdr:to>
    <xdr:sp>
      <xdr:nvSpPr>
        <xdr:cNvPr id="78" name="Oval 78"/>
        <xdr:cNvSpPr>
          <a:spLocks/>
        </xdr:cNvSpPr>
      </xdr:nvSpPr>
      <xdr:spPr>
        <a:xfrm>
          <a:off x="7277100" y="2571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13</xdr:row>
      <xdr:rowOff>19050</xdr:rowOff>
    </xdr:from>
    <xdr:to>
      <xdr:col>17</xdr:col>
      <xdr:colOff>238125</xdr:colOff>
      <xdr:row>14</xdr:row>
      <xdr:rowOff>0</xdr:rowOff>
    </xdr:to>
    <xdr:sp>
      <xdr:nvSpPr>
        <xdr:cNvPr id="79" name="Oval 79"/>
        <xdr:cNvSpPr>
          <a:spLocks/>
        </xdr:cNvSpPr>
      </xdr:nvSpPr>
      <xdr:spPr>
        <a:xfrm>
          <a:off x="7277100" y="2762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14</xdr:row>
      <xdr:rowOff>19050</xdr:rowOff>
    </xdr:from>
    <xdr:to>
      <xdr:col>17</xdr:col>
      <xdr:colOff>238125</xdr:colOff>
      <xdr:row>15</xdr:row>
      <xdr:rowOff>0</xdr:rowOff>
    </xdr:to>
    <xdr:sp>
      <xdr:nvSpPr>
        <xdr:cNvPr id="80" name="Oval 80"/>
        <xdr:cNvSpPr>
          <a:spLocks/>
        </xdr:cNvSpPr>
      </xdr:nvSpPr>
      <xdr:spPr>
        <a:xfrm>
          <a:off x="7277100" y="2952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15</xdr:row>
      <xdr:rowOff>19050</xdr:rowOff>
    </xdr:from>
    <xdr:to>
      <xdr:col>17</xdr:col>
      <xdr:colOff>238125</xdr:colOff>
      <xdr:row>16</xdr:row>
      <xdr:rowOff>0</xdr:rowOff>
    </xdr:to>
    <xdr:sp>
      <xdr:nvSpPr>
        <xdr:cNvPr id="81" name="Oval 81"/>
        <xdr:cNvSpPr>
          <a:spLocks/>
        </xdr:cNvSpPr>
      </xdr:nvSpPr>
      <xdr:spPr>
        <a:xfrm>
          <a:off x="7277100" y="3143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16</xdr:row>
      <xdr:rowOff>19050</xdr:rowOff>
    </xdr:from>
    <xdr:to>
      <xdr:col>17</xdr:col>
      <xdr:colOff>238125</xdr:colOff>
      <xdr:row>17</xdr:row>
      <xdr:rowOff>0</xdr:rowOff>
    </xdr:to>
    <xdr:sp>
      <xdr:nvSpPr>
        <xdr:cNvPr id="82" name="Oval 82"/>
        <xdr:cNvSpPr>
          <a:spLocks/>
        </xdr:cNvSpPr>
      </xdr:nvSpPr>
      <xdr:spPr>
        <a:xfrm>
          <a:off x="7277100" y="3333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17</xdr:row>
      <xdr:rowOff>19050</xdr:rowOff>
    </xdr:from>
    <xdr:to>
      <xdr:col>17</xdr:col>
      <xdr:colOff>238125</xdr:colOff>
      <xdr:row>18</xdr:row>
      <xdr:rowOff>0</xdr:rowOff>
    </xdr:to>
    <xdr:sp>
      <xdr:nvSpPr>
        <xdr:cNvPr id="83" name="Oval 83"/>
        <xdr:cNvSpPr>
          <a:spLocks/>
        </xdr:cNvSpPr>
      </xdr:nvSpPr>
      <xdr:spPr>
        <a:xfrm>
          <a:off x="7277100" y="3524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18</xdr:row>
      <xdr:rowOff>19050</xdr:rowOff>
    </xdr:from>
    <xdr:to>
      <xdr:col>17</xdr:col>
      <xdr:colOff>238125</xdr:colOff>
      <xdr:row>19</xdr:row>
      <xdr:rowOff>0</xdr:rowOff>
    </xdr:to>
    <xdr:sp>
      <xdr:nvSpPr>
        <xdr:cNvPr id="84" name="Oval 84"/>
        <xdr:cNvSpPr>
          <a:spLocks/>
        </xdr:cNvSpPr>
      </xdr:nvSpPr>
      <xdr:spPr>
        <a:xfrm>
          <a:off x="7277100" y="3714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19</xdr:row>
      <xdr:rowOff>19050</xdr:rowOff>
    </xdr:from>
    <xdr:to>
      <xdr:col>17</xdr:col>
      <xdr:colOff>238125</xdr:colOff>
      <xdr:row>20</xdr:row>
      <xdr:rowOff>0</xdr:rowOff>
    </xdr:to>
    <xdr:sp>
      <xdr:nvSpPr>
        <xdr:cNvPr id="85" name="Oval 85"/>
        <xdr:cNvSpPr>
          <a:spLocks/>
        </xdr:cNvSpPr>
      </xdr:nvSpPr>
      <xdr:spPr>
        <a:xfrm>
          <a:off x="7277100" y="3905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19050</xdr:rowOff>
    </xdr:from>
    <xdr:to>
      <xdr:col>17</xdr:col>
      <xdr:colOff>238125</xdr:colOff>
      <xdr:row>21</xdr:row>
      <xdr:rowOff>0</xdr:rowOff>
    </xdr:to>
    <xdr:sp>
      <xdr:nvSpPr>
        <xdr:cNvPr id="86" name="Oval 86"/>
        <xdr:cNvSpPr>
          <a:spLocks/>
        </xdr:cNvSpPr>
      </xdr:nvSpPr>
      <xdr:spPr>
        <a:xfrm>
          <a:off x="7277100" y="4095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21</xdr:row>
      <xdr:rowOff>19050</xdr:rowOff>
    </xdr:from>
    <xdr:to>
      <xdr:col>17</xdr:col>
      <xdr:colOff>238125</xdr:colOff>
      <xdr:row>22</xdr:row>
      <xdr:rowOff>0</xdr:rowOff>
    </xdr:to>
    <xdr:sp>
      <xdr:nvSpPr>
        <xdr:cNvPr id="87" name="Oval 87"/>
        <xdr:cNvSpPr>
          <a:spLocks/>
        </xdr:cNvSpPr>
      </xdr:nvSpPr>
      <xdr:spPr>
        <a:xfrm>
          <a:off x="7277100" y="4286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22</xdr:row>
      <xdr:rowOff>19050</xdr:rowOff>
    </xdr:from>
    <xdr:to>
      <xdr:col>17</xdr:col>
      <xdr:colOff>238125</xdr:colOff>
      <xdr:row>23</xdr:row>
      <xdr:rowOff>0</xdr:rowOff>
    </xdr:to>
    <xdr:sp>
      <xdr:nvSpPr>
        <xdr:cNvPr id="88" name="Oval 88"/>
        <xdr:cNvSpPr>
          <a:spLocks/>
        </xdr:cNvSpPr>
      </xdr:nvSpPr>
      <xdr:spPr>
        <a:xfrm>
          <a:off x="7277100" y="4476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23</xdr:row>
      <xdr:rowOff>19050</xdr:rowOff>
    </xdr:from>
    <xdr:to>
      <xdr:col>17</xdr:col>
      <xdr:colOff>238125</xdr:colOff>
      <xdr:row>24</xdr:row>
      <xdr:rowOff>0</xdr:rowOff>
    </xdr:to>
    <xdr:sp>
      <xdr:nvSpPr>
        <xdr:cNvPr id="89" name="Oval 89"/>
        <xdr:cNvSpPr>
          <a:spLocks/>
        </xdr:cNvSpPr>
      </xdr:nvSpPr>
      <xdr:spPr>
        <a:xfrm>
          <a:off x="7277100" y="46672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24</xdr:row>
      <xdr:rowOff>19050</xdr:rowOff>
    </xdr:from>
    <xdr:to>
      <xdr:col>17</xdr:col>
      <xdr:colOff>238125</xdr:colOff>
      <xdr:row>25</xdr:row>
      <xdr:rowOff>0</xdr:rowOff>
    </xdr:to>
    <xdr:sp>
      <xdr:nvSpPr>
        <xdr:cNvPr id="90" name="Oval 90"/>
        <xdr:cNvSpPr>
          <a:spLocks/>
        </xdr:cNvSpPr>
      </xdr:nvSpPr>
      <xdr:spPr>
        <a:xfrm>
          <a:off x="7277100" y="485775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33</xdr:row>
      <xdr:rowOff>19050</xdr:rowOff>
    </xdr:from>
    <xdr:to>
      <xdr:col>4</xdr:col>
      <xdr:colOff>238125</xdr:colOff>
      <xdr:row>34</xdr:row>
      <xdr:rowOff>0</xdr:rowOff>
    </xdr:to>
    <xdr:sp>
      <xdr:nvSpPr>
        <xdr:cNvPr id="91" name="Oval 91"/>
        <xdr:cNvSpPr>
          <a:spLocks/>
        </xdr:cNvSpPr>
      </xdr:nvSpPr>
      <xdr:spPr>
        <a:xfrm>
          <a:off x="2200275" y="6705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33</xdr:row>
      <xdr:rowOff>19050</xdr:rowOff>
    </xdr:from>
    <xdr:to>
      <xdr:col>3</xdr:col>
      <xdr:colOff>238125</xdr:colOff>
      <xdr:row>34</xdr:row>
      <xdr:rowOff>0</xdr:rowOff>
    </xdr:to>
    <xdr:sp>
      <xdr:nvSpPr>
        <xdr:cNvPr id="92" name="Oval 92"/>
        <xdr:cNvSpPr>
          <a:spLocks/>
        </xdr:cNvSpPr>
      </xdr:nvSpPr>
      <xdr:spPr>
        <a:xfrm>
          <a:off x="1924050" y="6705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34</xdr:row>
      <xdr:rowOff>19050</xdr:rowOff>
    </xdr:from>
    <xdr:to>
      <xdr:col>4</xdr:col>
      <xdr:colOff>238125</xdr:colOff>
      <xdr:row>35</xdr:row>
      <xdr:rowOff>0</xdr:rowOff>
    </xdr:to>
    <xdr:sp>
      <xdr:nvSpPr>
        <xdr:cNvPr id="93" name="Oval 93"/>
        <xdr:cNvSpPr>
          <a:spLocks/>
        </xdr:cNvSpPr>
      </xdr:nvSpPr>
      <xdr:spPr>
        <a:xfrm>
          <a:off x="2200275" y="6896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34</xdr:row>
      <xdr:rowOff>19050</xdr:rowOff>
    </xdr:from>
    <xdr:to>
      <xdr:col>3</xdr:col>
      <xdr:colOff>238125</xdr:colOff>
      <xdr:row>35</xdr:row>
      <xdr:rowOff>0</xdr:rowOff>
    </xdr:to>
    <xdr:sp>
      <xdr:nvSpPr>
        <xdr:cNvPr id="94" name="Oval 94"/>
        <xdr:cNvSpPr>
          <a:spLocks/>
        </xdr:cNvSpPr>
      </xdr:nvSpPr>
      <xdr:spPr>
        <a:xfrm>
          <a:off x="1924050" y="6896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35</xdr:row>
      <xdr:rowOff>19050</xdr:rowOff>
    </xdr:from>
    <xdr:to>
      <xdr:col>4</xdr:col>
      <xdr:colOff>238125</xdr:colOff>
      <xdr:row>36</xdr:row>
      <xdr:rowOff>0</xdr:rowOff>
    </xdr:to>
    <xdr:sp>
      <xdr:nvSpPr>
        <xdr:cNvPr id="95" name="Oval 95"/>
        <xdr:cNvSpPr>
          <a:spLocks/>
        </xdr:cNvSpPr>
      </xdr:nvSpPr>
      <xdr:spPr>
        <a:xfrm>
          <a:off x="2200275" y="7086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35</xdr:row>
      <xdr:rowOff>19050</xdr:rowOff>
    </xdr:from>
    <xdr:to>
      <xdr:col>3</xdr:col>
      <xdr:colOff>238125</xdr:colOff>
      <xdr:row>36</xdr:row>
      <xdr:rowOff>0</xdr:rowOff>
    </xdr:to>
    <xdr:sp>
      <xdr:nvSpPr>
        <xdr:cNvPr id="96" name="Oval 96"/>
        <xdr:cNvSpPr>
          <a:spLocks/>
        </xdr:cNvSpPr>
      </xdr:nvSpPr>
      <xdr:spPr>
        <a:xfrm>
          <a:off x="1924050" y="7086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19050</xdr:rowOff>
    </xdr:from>
    <xdr:to>
      <xdr:col>4</xdr:col>
      <xdr:colOff>238125</xdr:colOff>
      <xdr:row>37</xdr:row>
      <xdr:rowOff>0</xdr:rowOff>
    </xdr:to>
    <xdr:sp>
      <xdr:nvSpPr>
        <xdr:cNvPr id="97" name="Oval 97"/>
        <xdr:cNvSpPr>
          <a:spLocks/>
        </xdr:cNvSpPr>
      </xdr:nvSpPr>
      <xdr:spPr>
        <a:xfrm>
          <a:off x="2200275" y="7277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19050</xdr:rowOff>
    </xdr:from>
    <xdr:to>
      <xdr:col>3</xdr:col>
      <xdr:colOff>238125</xdr:colOff>
      <xdr:row>37</xdr:row>
      <xdr:rowOff>0</xdr:rowOff>
    </xdr:to>
    <xdr:sp>
      <xdr:nvSpPr>
        <xdr:cNvPr id="98" name="Oval 98"/>
        <xdr:cNvSpPr>
          <a:spLocks/>
        </xdr:cNvSpPr>
      </xdr:nvSpPr>
      <xdr:spPr>
        <a:xfrm>
          <a:off x="1924050" y="7277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37</xdr:row>
      <xdr:rowOff>19050</xdr:rowOff>
    </xdr:from>
    <xdr:to>
      <xdr:col>4</xdr:col>
      <xdr:colOff>238125</xdr:colOff>
      <xdr:row>38</xdr:row>
      <xdr:rowOff>0</xdr:rowOff>
    </xdr:to>
    <xdr:sp>
      <xdr:nvSpPr>
        <xdr:cNvPr id="99" name="Oval 99"/>
        <xdr:cNvSpPr>
          <a:spLocks/>
        </xdr:cNvSpPr>
      </xdr:nvSpPr>
      <xdr:spPr>
        <a:xfrm>
          <a:off x="2200275" y="7467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37</xdr:row>
      <xdr:rowOff>19050</xdr:rowOff>
    </xdr:from>
    <xdr:to>
      <xdr:col>3</xdr:col>
      <xdr:colOff>238125</xdr:colOff>
      <xdr:row>38</xdr:row>
      <xdr:rowOff>0</xdr:rowOff>
    </xdr:to>
    <xdr:sp>
      <xdr:nvSpPr>
        <xdr:cNvPr id="100" name="Oval 100"/>
        <xdr:cNvSpPr>
          <a:spLocks/>
        </xdr:cNvSpPr>
      </xdr:nvSpPr>
      <xdr:spPr>
        <a:xfrm>
          <a:off x="1924050" y="7467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19050</xdr:rowOff>
    </xdr:from>
    <xdr:to>
      <xdr:col>4</xdr:col>
      <xdr:colOff>238125</xdr:colOff>
      <xdr:row>39</xdr:row>
      <xdr:rowOff>0</xdr:rowOff>
    </xdr:to>
    <xdr:sp>
      <xdr:nvSpPr>
        <xdr:cNvPr id="101" name="Oval 101"/>
        <xdr:cNvSpPr>
          <a:spLocks/>
        </xdr:cNvSpPr>
      </xdr:nvSpPr>
      <xdr:spPr>
        <a:xfrm>
          <a:off x="2200275" y="7658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19050</xdr:rowOff>
    </xdr:from>
    <xdr:to>
      <xdr:col>3</xdr:col>
      <xdr:colOff>238125</xdr:colOff>
      <xdr:row>39</xdr:row>
      <xdr:rowOff>0</xdr:rowOff>
    </xdr:to>
    <xdr:sp>
      <xdr:nvSpPr>
        <xdr:cNvPr id="102" name="Oval 102"/>
        <xdr:cNvSpPr>
          <a:spLocks/>
        </xdr:cNvSpPr>
      </xdr:nvSpPr>
      <xdr:spPr>
        <a:xfrm>
          <a:off x="1924050" y="7658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39</xdr:row>
      <xdr:rowOff>19050</xdr:rowOff>
    </xdr:from>
    <xdr:to>
      <xdr:col>4</xdr:col>
      <xdr:colOff>238125</xdr:colOff>
      <xdr:row>40</xdr:row>
      <xdr:rowOff>0</xdr:rowOff>
    </xdr:to>
    <xdr:sp>
      <xdr:nvSpPr>
        <xdr:cNvPr id="103" name="Oval 103"/>
        <xdr:cNvSpPr>
          <a:spLocks/>
        </xdr:cNvSpPr>
      </xdr:nvSpPr>
      <xdr:spPr>
        <a:xfrm>
          <a:off x="2200275" y="7848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39</xdr:row>
      <xdr:rowOff>19050</xdr:rowOff>
    </xdr:from>
    <xdr:to>
      <xdr:col>3</xdr:col>
      <xdr:colOff>238125</xdr:colOff>
      <xdr:row>40</xdr:row>
      <xdr:rowOff>0</xdr:rowOff>
    </xdr:to>
    <xdr:sp>
      <xdr:nvSpPr>
        <xdr:cNvPr id="104" name="Oval 104"/>
        <xdr:cNvSpPr>
          <a:spLocks/>
        </xdr:cNvSpPr>
      </xdr:nvSpPr>
      <xdr:spPr>
        <a:xfrm>
          <a:off x="1924050" y="7848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40</xdr:row>
      <xdr:rowOff>19050</xdr:rowOff>
    </xdr:from>
    <xdr:to>
      <xdr:col>4</xdr:col>
      <xdr:colOff>238125</xdr:colOff>
      <xdr:row>41</xdr:row>
      <xdr:rowOff>0</xdr:rowOff>
    </xdr:to>
    <xdr:sp>
      <xdr:nvSpPr>
        <xdr:cNvPr id="105" name="Oval 105"/>
        <xdr:cNvSpPr>
          <a:spLocks/>
        </xdr:cNvSpPr>
      </xdr:nvSpPr>
      <xdr:spPr>
        <a:xfrm>
          <a:off x="2200275" y="8039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40</xdr:row>
      <xdr:rowOff>19050</xdr:rowOff>
    </xdr:from>
    <xdr:to>
      <xdr:col>3</xdr:col>
      <xdr:colOff>238125</xdr:colOff>
      <xdr:row>41</xdr:row>
      <xdr:rowOff>0</xdr:rowOff>
    </xdr:to>
    <xdr:sp>
      <xdr:nvSpPr>
        <xdr:cNvPr id="106" name="Oval 106"/>
        <xdr:cNvSpPr>
          <a:spLocks/>
        </xdr:cNvSpPr>
      </xdr:nvSpPr>
      <xdr:spPr>
        <a:xfrm>
          <a:off x="1924050" y="8039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41</xdr:row>
      <xdr:rowOff>19050</xdr:rowOff>
    </xdr:from>
    <xdr:to>
      <xdr:col>4</xdr:col>
      <xdr:colOff>238125</xdr:colOff>
      <xdr:row>42</xdr:row>
      <xdr:rowOff>0</xdr:rowOff>
    </xdr:to>
    <xdr:sp>
      <xdr:nvSpPr>
        <xdr:cNvPr id="107" name="Oval 107"/>
        <xdr:cNvSpPr>
          <a:spLocks/>
        </xdr:cNvSpPr>
      </xdr:nvSpPr>
      <xdr:spPr>
        <a:xfrm>
          <a:off x="2200275" y="8229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41</xdr:row>
      <xdr:rowOff>19050</xdr:rowOff>
    </xdr:from>
    <xdr:to>
      <xdr:col>3</xdr:col>
      <xdr:colOff>238125</xdr:colOff>
      <xdr:row>42</xdr:row>
      <xdr:rowOff>0</xdr:rowOff>
    </xdr:to>
    <xdr:sp>
      <xdr:nvSpPr>
        <xdr:cNvPr id="108" name="Oval 108"/>
        <xdr:cNvSpPr>
          <a:spLocks/>
        </xdr:cNvSpPr>
      </xdr:nvSpPr>
      <xdr:spPr>
        <a:xfrm>
          <a:off x="1924050" y="8229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42</xdr:row>
      <xdr:rowOff>19050</xdr:rowOff>
    </xdr:from>
    <xdr:to>
      <xdr:col>3</xdr:col>
      <xdr:colOff>238125</xdr:colOff>
      <xdr:row>43</xdr:row>
      <xdr:rowOff>0</xdr:rowOff>
    </xdr:to>
    <xdr:sp>
      <xdr:nvSpPr>
        <xdr:cNvPr id="109" name="Oval 109"/>
        <xdr:cNvSpPr>
          <a:spLocks/>
        </xdr:cNvSpPr>
      </xdr:nvSpPr>
      <xdr:spPr>
        <a:xfrm>
          <a:off x="1924050" y="8420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43</xdr:row>
      <xdr:rowOff>19050</xdr:rowOff>
    </xdr:from>
    <xdr:to>
      <xdr:col>3</xdr:col>
      <xdr:colOff>238125</xdr:colOff>
      <xdr:row>44</xdr:row>
      <xdr:rowOff>0</xdr:rowOff>
    </xdr:to>
    <xdr:sp>
      <xdr:nvSpPr>
        <xdr:cNvPr id="110" name="Oval 110"/>
        <xdr:cNvSpPr>
          <a:spLocks/>
        </xdr:cNvSpPr>
      </xdr:nvSpPr>
      <xdr:spPr>
        <a:xfrm>
          <a:off x="1924050" y="8610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19050</xdr:rowOff>
    </xdr:from>
    <xdr:to>
      <xdr:col>3</xdr:col>
      <xdr:colOff>238125</xdr:colOff>
      <xdr:row>45</xdr:row>
      <xdr:rowOff>0</xdr:rowOff>
    </xdr:to>
    <xdr:sp>
      <xdr:nvSpPr>
        <xdr:cNvPr id="111" name="Oval 111"/>
        <xdr:cNvSpPr>
          <a:spLocks/>
        </xdr:cNvSpPr>
      </xdr:nvSpPr>
      <xdr:spPr>
        <a:xfrm>
          <a:off x="1924050" y="8801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19050</xdr:rowOff>
    </xdr:from>
    <xdr:to>
      <xdr:col>3</xdr:col>
      <xdr:colOff>238125</xdr:colOff>
      <xdr:row>46</xdr:row>
      <xdr:rowOff>0</xdr:rowOff>
    </xdr:to>
    <xdr:sp>
      <xdr:nvSpPr>
        <xdr:cNvPr id="112" name="Oval 112"/>
        <xdr:cNvSpPr>
          <a:spLocks/>
        </xdr:cNvSpPr>
      </xdr:nvSpPr>
      <xdr:spPr>
        <a:xfrm>
          <a:off x="1924050" y="8991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19050</xdr:rowOff>
    </xdr:from>
    <xdr:to>
      <xdr:col>3</xdr:col>
      <xdr:colOff>238125</xdr:colOff>
      <xdr:row>47</xdr:row>
      <xdr:rowOff>0</xdr:rowOff>
    </xdr:to>
    <xdr:sp>
      <xdr:nvSpPr>
        <xdr:cNvPr id="113" name="Oval 113"/>
        <xdr:cNvSpPr>
          <a:spLocks/>
        </xdr:cNvSpPr>
      </xdr:nvSpPr>
      <xdr:spPr>
        <a:xfrm>
          <a:off x="1924050" y="9182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19050</xdr:rowOff>
    </xdr:from>
    <xdr:to>
      <xdr:col>3</xdr:col>
      <xdr:colOff>238125</xdr:colOff>
      <xdr:row>48</xdr:row>
      <xdr:rowOff>0</xdr:rowOff>
    </xdr:to>
    <xdr:sp>
      <xdr:nvSpPr>
        <xdr:cNvPr id="114" name="Oval 114"/>
        <xdr:cNvSpPr>
          <a:spLocks/>
        </xdr:cNvSpPr>
      </xdr:nvSpPr>
      <xdr:spPr>
        <a:xfrm>
          <a:off x="1924050" y="9372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19050</xdr:rowOff>
    </xdr:from>
    <xdr:to>
      <xdr:col>3</xdr:col>
      <xdr:colOff>238125</xdr:colOff>
      <xdr:row>49</xdr:row>
      <xdr:rowOff>0</xdr:rowOff>
    </xdr:to>
    <xdr:sp>
      <xdr:nvSpPr>
        <xdr:cNvPr id="115" name="Oval 115"/>
        <xdr:cNvSpPr>
          <a:spLocks/>
        </xdr:cNvSpPr>
      </xdr:nvSpPr>
      <xdr:spPr>
        <a:xfrm>
          <a:off x="1924050" y="9563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49</xdr:row>
      <xdr:rowOff>19050</xdr:rowOff>
    </xdr:from>
    <xdr:to>
      <xdr:col>3</xdr:col>
      <xdr:colOff>238125</xdr:colOff>
      <xdr:row>50</xdr:row>
      <xdr:rowOff>0</xdr:rowOff>
    </xdr:to>
    <xdr:sp>
      <xdr:nvSpPr>
        <xdr:cNvPr id="116" name="Oval 116"/>
        <xdr:cNvSpPr>
          <a:spLocks/>
        </xdr:cNvSpPr>
      </xdr:nvSpPr>
      <xdr:spPr>
        <a:xfrm>
          <a:off x="1924050" y="9753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19050</xdr:rowOff>
    </xdr:from>
    <xdr:to>
      <xdr:col>3</xdr:col>
      <xdr:colOff>238125</xdr:colOff>
      <xdr:row>51</xdr:row>
      <xdr:rowOff>0</xdr:rowOff>
    </xdr:to>
    <xdr:sp>
      <xdr:nvSpPr>
        <xdr:cNvPr id="117" name="Oval 117"/>
        <xdr:cNvSpPr>
          <a:spLocks/>
        </xdr:cNvSpPr>
      </xdr:nvSpPr>
      <xdr:spPr>
        <a:xfrm>
          <a:off x="1924050" y="9944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51</xdr:row>
      <xdr:rowOff>19050</xdr:rowOff>
    </xdr:from>
    <xdr:to>
      <xdr:col>3</xdr:col>
      <xdr:colOff>238125</xdr:colOff>
      <xdr:row>52</xdr:row>
      <xdr:rowOff>0</xdr:rowOff>
    </xdr:to>
    <xdr:sp>
      <xdr:nvSpPr>
        <xdr:cNvPr id="118" name="Oval 118"/>
        <xdr:cNvSpPr>
          <a:spLocks/>
        </xdr:cNvSpPr>
      </xdr:nvSpPr>
      <xdr:spPr>
        <a:xfrm>
          <a:off x="1924050" y="10134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19050</xdr:rowOff>
    </xdr:from>
    <xdr:to>
      <xdr:col>3</xdr:col>
      <xdr:colOff>238125</xdr:colOff>
      <xdr:row>53</xdr:row>
      <xdr:rowOff>0</xdr:rowOff>
    </xdr:to>
    <xdr:sp>
      <xdr:nvSpPr>
        <xdr:cNvPr id="119" name="Oval 119"/>
        <xdr:cNvSpPr>
          <a:spLocks/>
        </xdr:cNvSpPr>
      </xdr:nvSpPr>
      <xdr:spPr>
        <a:xfrm>
          <a:off x="1924050" y="10325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53</xdr:row>
      <xdr:rowOff>19050</xdr:rowOff>
    </xdr:from>
    <xdr:to>
      <xdr:col>3</xdr:col>
      <xdr:colOff>238125</xdr:colOff>
      <xdr:row>54</xdr:row>
      <xdr:rowOff>0</xdr:rowOff>
    </xdr:to>
    <xdr:sp>
      <xdr:nvSpPr>
        <xdr:cNvPr id="120" name="Oval 120"/>
        <xdr:cNvSpPr>
          <a:spLocks/>
        </xdr:cNvSpPr>
      </xdr:nvSpPr>
      <xdr:spPr>
        <a:xfrm>
          <a:off x="1924050" y="10515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33</xdr:row>
      <xdr:rowOff>19050</xdr:rowOff>
    </xdr:from>
    <xdr:to>
      <xdr:col>11</xdr:col>
      <xdr:colOff>238125</xdr:colOff>
      <xdr:row>34</xdr:row>
      <xdr:rowOff>0</xdr:rowOff>
    </xdr:to>
    <xdr:sp>
      <xdr:nvSpPr>
        <xdr:cNvPr id="121" name="Oval 121"/>
        <xdr:cNvSpPr>
          <a:spLocks/>
        </xdr:cNvSpPr>
      </xdr:nvSpPr>
      <xdr:spPr>
        <a:xfrm>
          <a:off x="4876800" y="6705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19050</xdr:rowOff>
    </xdr:from>
    <xdr:to>
      <xdr:col>10</xdr:col>
      <xdr:colOff>238125</xdr:colOff>
      <xdr:row>34</xdr:row>
      <xdr:rowOff>0</xdr:rowOff>
    </xdr:to>
    <xdr:sp>
      <xdr:nvSpPr>
        <xdr:cNvPr id="122" name="Oval 122"/>
        <xdr:cNvSpPr>
          <a:spLocks/>
        </xdr:cNvSpPr>
      </xdr:nvSpPr>
      <xdr:spPr>
        <a:xfrm>
          <a:off x="4600575" y="6705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34</xdr:row>
      <xdr:rowOff>19050</xdr:rowOff>
    </xdr:from>
    <xdr:to>
      <xdr:col>11</xdr:col>
      <xdr:colOff>238125</xdr:colOff>
      <xdr:row>35</xdr:row>
      <xdr:rowOff>0</xdr:rowOff>
    </xdr:to>
    <xdr:sp>
      <xdr:nvSpPr>
        <xdr:cNvPr id="123" name="Oval 123"/>
        <xdr:cNvSpPr>
          <a:spLocks/>
        </xdr:cNvSpPr>
      </xdr:nvSpPr>
      <xdr:spPr>
        <a:xfrm>
          <a:off x="4876800" y="6896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34</xdr:row>
      <xdr:rowOff>19050</xdr:rowOff>
    </xdr:from>
    <xdr:to>
      <xdr:col>10</xdr:col>
      <xdr:colOff>238125</xdr:colOff>
      <xdr:row>35</xdr:row>
      <xdr:rowOff>0</xdr:rowOff>
    </xdr:to>
    <xdr:sp>
      <xdr:nvSpPr>
        <xdr:cNvPr id="124" name="Oval 124"/>
        <xdr:cNvSpPr>
          <a:spLocks/>
        </xdr:cNvSpPr>
      </xdr:nvSpPr>
      <xdr:spPr>
        <a:xfrm>
          <a:off x="4600575" y="6896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35</xdr:row>
      <xdr:rowOff>19050</xdr:rowOff>
    </xdr:from>
    <xdr:to>
      <xdr:col>11</xdr:col>
      <xdr:colOff>238125</xdr:colOff>
      <xdr:row>36</xdr:row>
      <xdr:rowOff>0</xdr:rowOff>
    </xdr:to>
    <xdr:sp>
      <xdr:nvSpPr>
        <xdr:cNvPr id="125" name="Oval 125"/>
        <xdr:cNvSpPr>
          <a:spLocks/>
        </xdr:cNvSpPr>
      </xdr:nvSpPr>
      <xdr:spPr>
        <a:xfrm>
          <a:off x="4876800" y="7086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35</xdr:row>
      <xdr:rowOff>19050</xdr:rowOff>
    </xdr:from>
    <xdr:to>
      <xdr:col>10</xdr:col>
      <xdr:colOff>238125</xdr:colOff>
      <xdr:row>36</xdr:row>
      <xdr:rowOff>0</xdr:rowOff>
    </xdr:to>
    <xdr:sp>
      <xdr:nvSpPr>
        <xdr:cNvPr id="126" name="Oval 126"/>
        <xdr:cNvSpPr>
          <a:spLocks/>
        </xdr:cNvSpPr>
      </xdr:nvSpPr>
      <xdr:spPr>
        <a:xfrm>
          <a:off x="4600575" y="7086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19050</xdr:rowOff>
    </xdr:from>
    <xdr:to>
      <xdr:col>11</xdr:col>
      <xdr:colOff>238125</xdr:colOff>
      <xdr:row>37</xdr:row>
      <xdr:rowOff>0</xdr:rowOff>
    </xdr:to>
    <xdr:sp>
      <xdr:nvSpPr>
        <xdr:cNvPr id="127" name="Oval 127"/>
        <xdr:cNvSpPr>
          <a:spLocks/>
        </xdr:cNvSpPr>
      </xdr:nvSpPr>
      <xdr:spPr>
        <a:xfrm>
          <a:off x="4876800" y="7277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19050</xdr:rowOff>
    </xdr:from>
    <xdr:to>
      <xdr:col>10</xdr:col>
      <xdr:colOff>238125</xdr:colOff>
      <xdr:row>37</xdr:row>
      <xdr:rowOff>0</xdr:rowOff>
    </xdr:to>
    <xdr:sp>
      <xdr:nvSpPr>
        <xdr:cNvPr id="128" name="Oval 128"/>
        <xdr:cNvSpPr>
          <a:spLocks/>
        </xdr:cNvSpPr>
      </xdr:nvSpPr>
      <xdr:spPr>
        <a:xfrm>
          <a:off x="4600575" y="7277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37</xdr:row>
      <xdr:rowOff>19050</xdr:rowOff>
    </xdr:from>
    <xdr:to>
      <xdr:col>11</xdr:col>
      <xdr:colOff>238125</xdr:colOff>
      <xdr:row>38</xdr:row>
      <xdr:rowOff>0</xdr:rowOff>
    </xdr:to>
    <xdr:sp>
      <xdr:nvSpPr>
        <xdr:cNvPr id="129" name="Oval 129"/>
        <xdr:cNvSpPr>
          <a:spLocks/>
        </xdr:cNvSpPr>
      </xdr:nvSpPr>
      <xdr:spPr>
        <a:xfrm>
          <a:off x="4876800" y="7467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37</xdr:row>
      <xdr:rowOff>19050</xdr:rowOff>
    </xdr:from>
    <xdr:to>
      <xdr:col>10</xdr:col>
      <xdr:colOff>238125</xdr:colOff>
      <xdr:row>38</xdr:row>
      <xdr:rowOff>0</xdr:rowOff>
    </xdr:to>
    <xdr:sp>
      <xdr:nvSpPr>
        <xdr:cNvPr id="130" name="Oval 130"/>
        <xdr:cNvSpPr>
          <a:spLocks/>
        </xdr:cNvSpPr>
      </xdr:nvSpPr>
      <xdr:spPr>
        <a:xfrm>
          <a:off x="4600575" y="7467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19050</xdr:rowOff>
    </xdr:from>
    <xdr:to>
      <xdr:col>11</xdr:col>
      <xdr:colOff>238125</xdr:colOff>
      <xdr:row>39</xdr:row>
      <xdr:rowOff>0</xdr:rowOff>
    </xdr:to>
    <xdr:sp>
      <xdr:nvSpPr>
        <xdr:cNvPr id="131" name="Oval 131"/>
        <xdr:cNvSpPr>
          <a:spLocks/>
        </xdr:cNvSpPr>
      </xdr:nvSpPr>
      <xdr:spPr>
        <a:xfrm>
          <a:off x="4876800" y="7658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19050</xdr:rowOff>
    </xdr:from>
    <xdr:to>
      <xdr:col>10</xdr:col>
      <xdr:colOff>238125</xdr:colOff>
      <xdr:row>39</xdr:row>
      <xdr:rowOff>0</xdr:rowOff>
    </xdr:to>
    <xdr:sp>
      <xdr:nvSpPr>
        <xdr:cNvPr id="132" name="Oval 132"/>
        <xdr:cNvSpPr>
          <a:spLocks/>
        </xdr:cNvSpPr>
      </xdr:nvSpPr>
      <xdr:spPr>
        <a:xfrm>
          <a:off x="4600575" y="7658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39</xdr:row>
      <xdr:rowOff>19050</xdr:rowOff>
    </xdr:from>
    <xdr:to>
      <xdr:col>11</xdr:col>
      <xdr:colOff>238125</xdr:colOff>
      <xdr:row>40</xdr:row>
      <xdr:rowOff>0</xdr:rowOff>
    </xdr:to>
    <xdr:sp>
      <xdr:nvSpPr>
        <xdr:cNvPr id="133" name="Oval 133"/>
        <xdr:cNvSpPr>
          <a:spLocks/>
        </xdr:cNvSpPr>
      </xdr:nvSpPr>
      <xdr:spPr>
        <a:xfrm>
          <a:off x="4876800" y="7848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39</xdr:row>
      <xdr:rowOff>19050</xdr:rowOff>
    </xdr:from>
    <xdr:to>
      <xdr:col>10</xdr:col>
      <xdr:colOff>238125</xdr:colOff>
      <xdr:row>40</xdr:row>
      <xdr:rowOff>0</xdr:rowOff>
    </xdr:to>
    <xdr:sp>
      <xdr:nvSpPr>
        <xdr:cNvPr id="134" name="Oval 134"/>
        <xdr:cNvSpPr>
          <a:spLocks/>
        </xdr:cNvSpPr>
      </xdr:nvSpPr>
      <xdr:spPr>
        <a:xfrm>
          <a:off x="4600575" y="7848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40</xdr:row>
      <xdr:rowOff>19050</xdr:rowOff>
    </xdr:from>
    <xdr:to>
      <xdr:col>11</xdr:col>
      <xdr:colOff>238125</xdr:colOff>
      <xdr:row>41</xdr:row>
      <xdr:rowOff>0</xdr:rowOff>
    </xdr:to>
    <xdr:sp>
      <xdr:nvSpPr>
        <xdr:cNvPr id="135" name="Oval 135"/>
        <xdr:cNvSpPr>
          <a:spLocks/>
        </xdr:cNvSpPr>
      </xdr:nvSpPr>
      <xdr:spPr>
        <a:xfrm>
          <a:off x="4876800" y="8039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40</xdr:row>
      <xdr:rowOff>19050</xdr:rowOff>
    </xdr:from>
    <xdr:to>
      <xdr:col>10</xdr:col>
      <xdr:colOff>238125</xdr:colOff>
      <xdr:row>41</xdr:row>
      <xdr:rowOff>0</xdr:rowOff>
    </xdr:to>
    <xdr:sp>
      <xdr:nvSpPr>
        <xdr:cNvPr id="136" name="Oval 136"/>
        <xdr:cNvSpPr>
          <a:spLocks/>
        </xdr:cNvSpPr>
      </xdr:nvSpPr>
      <xdr:spPr>
        <a:xfrm>
          <a:off x="4600575" y="8039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41</xdr:row>
      <xdr:rowOff>19050</xdr:rowOff>
    </xdr:from>
    <xdr:to>
      <xdr:col>11</xdr:col>
      <xdr:colOff>238125</xdr:colOff>
      <xdr:row>42</xdr:row>
      <xdr:rowOff>0</xdr:rowOff>
    </xdr:to>
    <xdr:sp>
      <xdr:nvSpPr>
        <xdr:cNvPr id="137" name="Oval 137"/>
        <xdr:cNvSpPr>
          <a:spLocks/>
        </xdr:cNvSpPr>
      </xdr:nvSpPr>
      <xdr:spPr>
        <a:xfrm>
          <a:off x="4876800" y="8229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41</xdr:row>
      <xdr:rowOff>19050</xdr:rowOff>
    </xdr:from>
    <xdr:to>
      <xdr:col>10</xdr:col>
      <xdr:colOff>238125</xdr:colOff>
      <xdr:row>42</xdr:row>
      <xdr:rowOff>0</xdr:rowOff>
    </xdr:to>
    <xdr:sp>
      <xdr:nvSpPr>
        <xdr:cNvPr id="138" name="Oval 138"/>
        <xdr:cNvSpPr>
          <a:spLocks/>
        </xdr:cNvSpPr>
      </xdr:nvSpPr>
      <xdr:spPr>
        <a:xfrm>
          <a:off x="4600575" y="8229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19050</xdr:rowOff>
    </xdr:from>
    <xdr:to>
      <xdr:col>10</xdr:col>
      <xdr:colOff>238125</xdr:colOff>
      <xdr:row>43</xdr:row>
      <xdr:rowOff>0</xdr:rowOff>
    </xdr:to>
    <xdr:sp>
      <xdr:nvSpPr>
        <xdr:cNvPr id="139" name="Oval 139"/>
        <xdr:cNvSpPr>
          <a:spLocks/>
        </xdr:cNvSpPr>
      </xdr:nvSpPr>
      <xdr:spPr>
        <a:xfrm>
          <a:off x="4600575" y="8420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43</xdr:row>
      <xdr:rowOff>19050</xdr:rowOff>
    </xdr:from>
    <xdr:to>
      <xdr:col>10</xdr:col>
      <xdr:colOff>238125</xdr:colOff>
      <xdr:row>44</xdr:row>
      <xdr:rowOff>0</xdr:rowOff>
    </xdr:to>
    <xdr:sp>
      <xdr:nvSpPr>
        <xdr:cNvPr id="140" name="Oval 140"/>
        <xdr:cNvSpPr>
          <a:spLocks/>
        </xdr:cNvSpPr>
      </xdr:nvSpPr>
      <xdr:spPr>
        <a:xfrm>
          <a:off x="4600575" y="8610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44</xdr:row>
      <xdr:rowOff>19050</xdr:rowOff>
    </xdr:from>
    <xdr:to>
      <xdr:col>10</xdr:col>
      <xdr:colOff>238125</xdr:colOff>
      <xdr:row>45</xdr:row>
      <xdr:rowOff>0</xdr:rowOff>
    </xdr:to>
    <xdr:sp>
      <xdr:nvSpPr>
        <xdr:cNvPr id="141" name="Oval 141"/>
        <xdr:cNvSpPr>
          <a:spLocks/>
        </xdr:cNvSpPr>
      </xdr:nvSpPr>
      <xdr:spPr>
        <a:xfrm>
          <a:off x="4600575" y="8801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19050</xdr:rowOff>
    </xdr:from>
    <xdr:to>
      <xdr:col>10</xdr:col>
      <xdr:colOff>238125</xdr:colOff>
      <xdr:row>46</xdr:row>
      <xdr:rowOff>0</xdr:rowOff>
    </xdr:to>
    <xdr:sp>
      <xdr:nvSpPr>
        <xdr:cNvPr id="142" name="Oval 142"/>
        <xdr:cNvSpPr>
          <a:spLocks/>
        </xdr:cNvSpPr>
      </xdr:nvSpPr>
      <xdr:spPr>
        <a:xfrm>
          <a:off x="4600575" y="8991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19050</xdr:rowOff>
    </xdr:from>
    <xdr:to>
      <xdr:col>10</xdr:col>
      <xdr:colOff>238125</xdr:colOff>
      <xdr:row>47</xdr:row>
      <xdr:rowOff>0</xdr:rowOff>
    </xdr:to>
    <xdr:sp>
      <xdr:nvSpPr>
        <xdr:cNvPr id="143" name="Oval 143"/>
        <xdr:cNvSpPr>
          <a:spLocks/>
        </xdr:cNvSpPr>
      </xdr:nvSpPr>
      <xdr:spPr>
        <a:xfrm>
          <a:off x="4600575" y="9182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47</xdr:row>
      <xdr:rowOff>19050</xdr:rowOff>
    </xdr:from>
    <xdr:to>
      <xdr:col>10</xdr:col>
      <xdr:colOff>238125</xdr:colOff>
      <xdr:row>48</xdr:row>
      <xdr:rowOff>0</xdr:rowOff>
    </xdr:to>
    <xdr:sp>
      <xdr:nvSpPr>
        <xdr:cNvPr id="144" name="Oval 144"/>
        <xdr:cNvSpPr>
          <a:spLocks/>
        </xdr:cNvSpPr>
      </xdr:nvSpPr>
      <xdr:spPr>
        <a:xfrm>
          <a:off x="4600575" y="9372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19050</xdr:rowOff>
    </xdr:from>
    <xdr:to>
      <xdr:col>10</xdr:col>
      <xdr:colOff>238125</xdr:colOff>
      <xdr:row>49</xdr:row>
      <xdr:rowOff>0</xdr:rowOff>
    </xdr:to>
    <xdr:sp>
      <xdr:nvSpPr>
        <xdr:cNvPr id="145" name="Oval 145"/>
        <xdr:cNvSpPr>
          <a:spLocks/>
        </xdr:cNvSpPr>
      </xdr:nvSpPr>
      <xdr:spPr>
        <a:xfrm>
          <a:off x="4600575" y="9563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49</xdr:row>
      <xdr:rowOff>19050</xdr:rowOff>
    </xdr:from>
    <xdr:to>
      <xdr:col>10</xdr:col>
      <xdr:colOff>238125</xdr:colOff>
      <xdr:row>50</xdr:row>
      <xdr:rowOff>0</xdr:rowOff>
    </xdr:to>
    <xdr:sp>
      <xdr:nvSpPr>
        <xdr:cNvPr id="146" name="Oval 146"/>
        <xdr:cNvSpPr>
          <a:spLocks/>
        </xdr:cNvSpPr>
      </xdr:nvSpPr>
      <xdr:spPr>
        <a:xfrm>
          <a:off x="4600575" y="9753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19050</xdr:rowOff>
    </xdr:from>
    <xdr:to>
      <xdr:col>10</xdr:col>
      <xdr:colOff>238125</xdr:colOff>
      <xdr:row>51</xdr:row>
      <xdr:rowOff>0</xdr:rowOff>
    </xdr:to>
    <xdr:sp>
      <xdr:nvSpPr>
        <xdr:cNvPr id="147" name="Oval 147"/>
        <xdr:cNvSpPr>
          <a:spLocks/>
        </xdr:cNvSpPr>
      </xdr:nvSpPr>
      <xdr:spPr>
        <a:xfrm>
          <a:off x="4600575" y="9944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51</xdr:row>
      <xdr:rowOff>19050</xdr:rowOff>
    </xdr:from>
    <xdr:to>
      <xdr:col>10</xdr:col>
      <xdr:colOff>238125</xdr:colOff>
      <xdr:row>52</xdr:row>
      <xdr:rowOff>0</xdr:rowOff>
    </xdr:to>
    <xdr:sp>
      <xdr:nvSpPr>
        <xdr:cNvPr id="148" name="Oval 148"/>
        <xdr:cNvSpPr>
          <a:spLocks/>
        </xdr:cNvSpPr>
      </xdr:nvSpPr>
      <xdr:spPr>
        <a:xfrm>
          <a:off x="4600575" y="10134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19050</xdr:rowOff>
    </xdr:from>
    <xdr:to>
      <xdr:col>10</xdr:col>
      <xdr:colOff>238125</xdr:colOff>
      <xdr:row>53</xdr:row>
      <xdr:rowOff>0</xdr:rowOff>
    </xdr:to>
    <xdr:sp>
      <xdr:nvSpPr>
        <xdr:cNvPr id="149" name="Oval 149"/>
        <xdr:cNvSpPr>
          <a:spLocks/>
        </xdr:cNvSpPr>
      </xdr:nvSpPr>
      <xdr:spPr>
        <a:xfrm>
          <a:off x="4600575" y="10325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53</xdr:row>
      <xdr:rowOff>19050</xdr:rowOff>
    </xdr:from>
    <xdr:to>
      <xdr:col>10</xdr:col>
      <xdr:colOff>238125</xdr:colOff>
      <xdr:row>54</xdr:row>
      <xdr:rowOff>0</xdr:rowOff>
    </xdr:to>
    <xdr:sp>
      <xdr:nvSpPr>
        <xdr:cNvPr id="150" name="Oval 150"/>
        <xdr:cNvSpPr>
          <a:spLocks/>
        </xdr:cNvSpPr>
      </xdr:nvSpPr>
      <xdr:spPr>
        <a:xfrm>
          <a:off x="4600575" y="10515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33</xdr:row>
      <xdr:rowOff>19050</xdr:rowOff>
    </xdr:from>
    <xdr:to>
      <xdr:col>18</xdr:col>
      <xdr:colOff>238125</xdr:colOff>
      <xdr:row>34</xdr:row>
      <xdr:rowOff>0</xdr:rowOff>
    </xdr:to>
    <xdr:sp>
      <xdr:nvSpPr>
        <xdr:cNvPr id="151" name="Oval 151"/>
        <xdr:cNvSpPr>
          <a:spLocks/>
        </xdr:cNvSpPr>
      </xdr:nvSpPr>
      <xdr:spPr>
        <a:xfrm>
          <a:off x="7553325" y="6705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33</xdr:row>
      <xdr:rowOff>19050</xdr:rowOff>
    </xdr:from>
    <xdr:to>
      <xdr:col>17</xdr:col>
      <xdr:colOff>238125</xdr:colOff>
      <xdr:row>34</xdr:row>
      <xdr:rowOff>0</xdr:rowOff>
    </xdr:to>
    <xdr:sp>
      <xdr:nvSpPr>
        <xdr:cNvPr id="152" name="Oval 152"/>
        <xdr:cNvSpPr>
          <a:spLocks/>
        </xdr:cNvSpPr>
      </xdr:nvSpPr>
      <xdr:spPr>
        <a:xfrm>
          <a:off x="7277100" y="6705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34</xdr:row>
      <xdr:rowOff>19050</xdr:rowOff>
    </xdr:from>
    <xdr:to>
      <xdr:col>18</xdr:col>
      <xdr:colOff>238125</xdr:colOff>
      <xdr:row>35</xdr:row>
      <xdr:rowOff>0</xdr:rowOff>
    </xdr:to>
    <xdr:sp>
      <xdr:nvSpPr>
        <xdr:cNvPr id="153" name="Oval 153"/>
        <xdr:cNvSpPr>
          <a:spLocks/>
        </xdr:cNvSpPr>
      </xdr:nvSpPr>
      <xdr:spPr>
        <a:xfrm>
          <a:off x="7553325" y="6896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34</xdr:row>
      <xdr:rowOff>19050</xdr:rowOff>
    </xdr:from>
    <xdr:to>
      <xdr:col>17</xdr:col>
      <xdr:colOff>238125</xdr:colOff>
      <xdr:row>35</xdr:row>
      <xdr:rowOff>0</xdr:rowOff>
    </xdr:to>
    <xdr:sp>
      <xdr:nvSpPr>
        <xdr:cNvPr id="154" name="Oval 154"/>
        <xdr:cNvSpPr>
          <a:spLocks/>
        </xdr:cNvSpPr>
      </xdr:nvSpPr>
      <xdr:spPr>
        <a:xfrm>
          <a:off x="7277100" y="6896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35</xdr:row>
      <xdr:rowOff>19050</xdr:rowOff>
    </xdr:from>
    <xdr:to>
      <xdr:col>18</xdr:col>
      <xdr:colOff>238125</xdr:colOff>
      <xdr:row>36</xdr:row>
      <xdr:rowOff>0</xdr:rowOff>
    </xdr:to>
    <xdr:sp>
      <xdr:nvSpPr>
        <xdr:cNvPr id="155" name="Oval 155"/>
        <xdr:cNvSpPr>
          <a:spLocks/>
        </xdr:cNvSpPr>
      </xdr:nvSpPr>
      <xdr:spPr>
        <a:xfrm>
          <a:off x="7553325" y="7086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35</xdr:row>
      <xdr:rowOff>19050</xdr:rowOff>
    </xdr:from>
    <xdr:to>
      <xdr:col>17</xdr:col>
      <xdr:colOff>238125</xdr:colOff>
      <xdr:row>36</xdr:row>
      <xdr:rowOff>0</xdr:rowOff>
    </xdr:to>
    <xdr:sp>
      <xdr:nvSpPr>
        <xdr:cNvPr id="156" name="Oval 156"/>
        <xdr:cNvSpPr>
          <a:spLocks/>
        </xdr:cNvSpPr>
      </xdr:nvSpPr>
      <xdr:spPr>
        <a:xfrm>
          <a:off x="7277100" y="7086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36</xdr:row>
      <xdr:rowOff>19050</xdr:rowOff>
    </xdr:from>
    <xdr:to>
      <xdr:col>18</xdr:col>
      <xdr:colOff>238125</xdr:colOff>
      <xdr:row>37</xdr:row>
      <xdr:rowOff>0</xdr:rowOff>
    </xdr:to>
    <xdr:sp>
      <xdr:nvSpPr>
        <xdr:cNvPr id="157" name="Oval 157"/>
        <xdr:cNvSpPr>
          <a:spLocks/>
        </xdr:cNvSpPr>
      </xdr:nvSpPr>
      <xdr:spPr>
        <a:xfrm>
          <a:off x="7553325" y="7277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19050</xdr:rowOff>
    </xdr:from>
    <xdr:to>
      <xdr:col>17</xdr:col>
      <xdr:colOff>238125</xdr:colOff>
      <xdr:row>37</xdr:row>
      <xdr:rowOff>0</xdr:rowOff>
    </xdr:to>
    <xdr:sp>
      <xdr:nvSpPr>
        <xdr:cNvPr id="158" name="Oval 158"/>
        <xdr:cNvSpPr>
          <a:spLocks/>
        </xdr:cNvSpPr>
      </xdr:nvSpPr>
      <xdr:spPr>
        <a:xfrm>
          <a:off x="7277100" y="7277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37</xdr:row>
      <xdr:rowOff>19050</xdr:rowOff>
    </xdr:from>
    <xdr:to>
      <xdr:col>18</xdr:col>
      <xdr:colOff>238125</xdr:colOff>
      <xdr:row>38</xdr:row>
      <xdr:rowOff>0</xdr:rowOff>
    </xdr:to>
    <xdr:sp>
      <xdr:nvSpPr>
        <xdr:cNvPr id="159" name="Oval 159"/>
        <xdr:cNvSpPr>
          <a:spLocks/>
        </xdr:cNvSpPr>
      </xdr:nvSpPr>
      <xdr:spPr>
        <a:xfrm>
          <a:off x="7553325" y="7467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37</xdr:row>
      <xdr:rowOff>19050</xdr:rowOff>
    </xdr:from>
    <xdr:to>
      <xdr:col>17</xdr:col>
      <xdr:colOff>238125</xdr:colOff>
      <xdr:row>38</xdr:row>
      <xdr:rowOff>0</xdr:rowOff>
    </xdr:to>
    <xdr:sp>
      <xdr:nvSpPr>
        <xdr:cNvPr id="160" name="Oval 160"/>
        <xdr:cNvSpPr>
          <a:spLocks/>
        </xdr:cNvSpPr>
      </xdr:nvSpPr>
      <xdr:spPr>
        <a:xfrm>
          <a:off x="7277100" y="7467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38</xdr:row>
      <xdr:rowOff>19050</xdr:rowOff>
    </xdr:from>
    <xdr:to>
      <xdr:col>18</xdr:col>
      <xdr:colOff>238125</xdr:colOff>
      <xdr:row>39</xdr:row>
      <xdr:rowOff>0</xdr:rowOff>
    </xdr:to>
    <xdr:sp>
      <xdr:nvSpPr>
        <xdr:cNvPr id="161" name="Oval 161"/>
        <xdr:cNvSpPr>
          <a:spLocks/>
        </xdr:cNvSpPr>
      </xdr:nvSpPr>
      <xdr:spPr>
        <a:xfrm>
          <a:off x="7553325" y="7658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38</xdr:row>
      <xdr:rowOff>19050</xdr:rowOff>
    </xdr:from>
    <xdr:to>
      <xdr:col>17</xdr:col>
      <xdr:colOff>238125</xdr:colOff>
      <xdr:row>39</xdr:row>
      <xdr:rowOff>0</xdr:rowOff>
    </xdr:to>
    <xdr:sp>
      <xdr:nvSpPr>
        <xdr:cNvPr id="162" name="Oval 162"/>
        <xdr:cNvSpPr>
          <a:spLocks/>
        </xdr:cNvSpPr>
      </xdr:nvSpPr>
      <xdr:spPr>
        <a:xfrm>
          <a:off x="7277100" y="7658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39</xdr:row>
      <xdr:rowOff>19050</xdr:rowOff>
    </xdr:from>
    <xdr:to>
      <xdr:col>18</xdr:col>
      <xdr:colOff>238125</xdr:colOff>
      <xdr:row>40</xdr:row>
      <xdr:rowOff>0</xdr:rowOff>
    </xdr:to>
    <xdr:sp>
      <xdr:nvSpPr>
        <xdr:cNvPr id="163" name="Oval 163"/>
        <xdr:cNvSpPr>
          <a:spLocks/>
        </xdr:cNvSpPr>
      </xdr:nvSpPr>
      <xdr:spPr>
        <a:xfrm>
          <a:off x="7553325" y="7848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39</xdr:row>
      <xdr:rowOff>19050</xdr:rowOff>
    </xdr:from>
    <xdr:to>
      <xdr:col>17</xdr:col>
      <xdr:colOff>238125</xdr:colOff>
      <xdr:row>40</xdr:row>
      <xdr:rowOff>0</xdr:rowOff>
    </xdr:to>
    <xdr:sp>
      <xdr:nvSpPr>
        <xdr:cNvPr id="164" name="Oval 164"/>
        <xdr:cNvSpPr>
          <a:spLocks/>
        </xdr:cNvSpPr>
      </xdr:nvSpPr>
      <xdr:spPr>
        <a:xfrm>
          <a:off x="7277100" y="7848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40</xdr:row>
      <xdr:rowOff>19050</xdr:rowOff>
    </xdr:from>
    <xdr:to>
      <xdr:col>18</xdr:col>
      <xdr:colOff>238125</xdr:colOff>
      <xdr:row>41</xdr:row>
      <xdr:rowOff>0</xdr:rowOff>
    </xdr:to>
    <xdr:sp>
      <xdr:nvSpPr>
        <xdr:cNvPr id="165" name="Oval 165"/>
        <xdr:cNvSpPr>
          <a:spLocks/>
        </xdr:cNvSpPr>
      </xdr:nvSpPr>
      <xdr:spPr>
        <a:xfrm>
          <a:off x="7553325" y="8039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40</xdr:row>
      <xdr:rowOff>19050</xdr:rowOff>
    </xdr:from>
    <xdr:to>
      <xdr:col>17</xdr:col>
      <xdr:colOff>238125</xdr:colOff>
      <xdr:row>41</xdr:row>
      <xdr:rowOff>0</xdr:rowOff>
    </xdr:to>
    <xdr:sp>
      <xdr:nvSpPr>
        <xdr:cNvPr id="166" name="Oval 166"/>
        <xdr:cNvSpPr>
          <a:spLocks/>
        </xdr:cNvSpPr>
      </xdr:nvSpPr>
      <xdr:spPr>
        <a:xfrm>
          <a:off x="7277100" y="8039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41</xdr:row>
      <xdr:rowOff>19050</xdr:rowOff>
    </xdr:from>
    <xdr:to>
      <xdr:col>18</xdr:col>
      <xdr:colOff>238125</xdr:colOff>
      <xdr:row>42</xdr:row>
      <xdr:rowOff>0</xdr:rowOff>
    </xdr:to>
    <xdr:sp>
      <xdr:nvSpPr>
        <xdr:cNvPr id="167" name="Oval 167"/>
        <xdr:cNvSpPr>
          <a:spLocks/>
        </xdr:cNvSpPr>
      </xdr:nvSpPr>
      <xdr:spPr>
        <a:xfrm>
          <a:off x="7553325" y="8229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41</xdr:row>
      <xdr:rowOff>19050</xdr:rowOff>
    </xdr:from>
    <xdr:to>
      <xdr:col>17</xdr:col>
      <xdr:colOff>238125</xdr:colOff>
      <xdr:row>42</xdr:row>
      <xdr:rowOff>0</xdr:rowOff>
    </xdr:to>
    <xdr:sp>
      <xdr:nvSpPr>
        <xdr:cNvPr id="168" name="Oval 168"/>
        <xdr:cNvSpPr>
          <a:spLocks/>
        </xdr:cNvSpPr>
      </xdr:nvSpPr>
      <xdr:spPr>
        <a:xfrm>
          <a:off x="7277100" y="8229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42</xdr:row>
      <xdr:rowOff>19050</xdr:rowOff>
    </xdr:from>
    <xdr:to>
      <xdr:col>17</xdr:col>
      <xdr:colOff>238125</xdr:colOff>
      <xdr:row>43</xdr:row>
      <xdr:rowOff>0</xdr:rowOff>
    </xdr:to>
    <xdr:sp>
      <xdr:nvSpPr>
        <xdr:cNvPr id="169" name="Oval 169"/>
        <xdr:cNvSpPr>
          <a:spLocks/>
        </xdr:cNvSpPr>
      </xdr:nvSpPr>
      <xdr:spPr>
        <a:xfrm>
          <a:off x="7277100" y="8420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43</xdr:row>
      <xdr:rowOff>19050</xdr:rowOff>
    </xdr:from>
    <xdr:to>
      <xdr:col>17</xdr:col>
      <xdr:colOff>238125</xdr:colOff>
      <xdr:row>44</xdr:row>
      <xdr:rowOff>0</xdr:rowOff>
    </xdr:to>
    <xdr:sp>
      <xdr:nvSpPr>
        <xdr:cNvPr id="170" name="Oval 170"/>
        <xdr:cNvSpPr>
          <a:spLocks/>
        </xdr:cNvSpPr>
      </xdr:nvSpPr>
      <xdr:spPr>
        <a:xfrm>
          <a:off x="7277100" y="8610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44</xdr:row>
      <xdr:rowOff>19050</xdr:rowOff>
    </xdr:from>
    <xdr:to>
      <xdr:col>17</xdr:col>
      <xdr:colOff>238125</xdr:colOff>
      <xdr:row>45</xdr:row>
      <xdr:rowOff>0</xdr:rowOff>
    </xdr:to>
    <xdr:sp>
      <xdr:nvSpPr>
        <xdr:cNvPr id="171" name="Oval 171"/>
        <xdr:cNvSpPr>
          <a:spLocks/>
        </xdr:cNvSpPr>
      </xdr:nvSpPr>
      <xdr:spPr>
        <a:xfrm>
          <a:off x="7277100" y="8801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45</xdr:row>
      <xdr:rowOff>19050</xdr:rowOff>
    </xdr:from>
    <xdr:to>
      <xdr:col>17</xdr:col>
      <xdr:colOff>238125</xdr:colOff>
      <xdr:row>46</xdr:row>
      <xdr:rowOff>0</xdr:rowOff>
    </xdr:to>
    <xdr:sp>
      <xdr:nvSpPr>
        <xdr:cNvPr id="172" name="Oval 172"/>
        <xdr:cNvSpPr>
          <a:spLocks/>
        </xdr:cNvSpPr>
      </xdr:nvSpPr>
      <xdr:spPr>
        <a:xfrm>
          <a:off x="7277100" y="8991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46</xdr:row>
      <xdr:rowOff>19050</xdr:rowOff>
    </xdr:from>
    <xdr:to>
      <xdr:col>17</xdr:col>
      <xdr:colOff>238125</xdr:colOff>
      <xdr:row>47</xdr:row>
      <xdr:rowOff>0</xdr:rowOff>
    </xdr:to>
    <xdr:sp>
      <xdr:nvSpPr>
        <xdr:cNvPr id="173" name="Oval 173"/>
        <xdr:cNvSpPr>
          <a:spLocks/>
        </xdr:cNvSpPr>
      </xdr:nvSpPr>
      <xdr:spPr>
        <a:xfrm>
          <a:off x="7277100" y="9182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47</xdr:row>
      <xdr:rowOff>19050</xdr:rowOff>
    </xdr:from>
    <xdr:to>
      <xdr:col>17</xdr:col>
      <xdr:colOff>238125</xdr:colOff>
      <xdr:row>48</xdr:row>
      <xdr:rowOff>0</xdr:rowOff>
    </xdr:to>
    <xdr:sp>
      <xdr:nvSpPr>
        <xdr:cNvPr id="174" name="Oval 174"/>
        <xdr:cNvSpPr>
          <a:spLocks/>
        </xdr:cNvSpPr>
      </xdr:nvSpPr>
      <xdr:spPr>
        <a:xfrm>
          <a:off x="7277100" y="9372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48</xdr:row>
      <xdr:rowOff>19050</xdr:rowOff>
    </xdr:from>
    <xdr:to>
      <xdr:col>17</xdr:col>
      <xdr:colOff>238125</xdr:colOff>
      <xdr:row>49</xdr:row>
      <xdr:rowOff>0</xdr:rowOff>
    </xdr:to>
    <xdr:sp>
      <xdr:nvSpPr>
        <xdr:cNvPr id="175" name="Oval 175"/>
        <xdr:cNvSpPr>
          <a:spLocks/>
        </xdr:cNvSpPr>
      </xdr:nvSpPr>
      <xdr:spPr>
        <a:xfrm>
          <a:off x="7277100" y="9563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49</xdr:row>
      <xdr:rowOff>19050</xdr:rowOff>
    </xdr:from>
    <xdr:to>
      <xdr:col>17</xdr:col>
      <xdr:colOff>238125</xdr:colOff>
      <xdr:row>50</xdr:row>
      <xdr:rowOff>0</xdr:rowOff>
    </xdr:to>
    <xdr:sp>
      <xdr:nvSpPr>
        <xdr:cNvPr id="176" name="Oval 176"/>
        <xdr:cNvSpPr>
          <a:spLocks/>
        </xdr:cNvSpPr>
      </xdr:nvSpPr>
      <xdr:spPr>
        <a:xfrm>
          <a:off x="7277100" y="9753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50</xdr:row>
      <xdr:rowOff>19050</xdr:rowOff>
    </xdr:from>
    <xdr:to>
      <xdr:col>17</xdr:col>
      <xdr:colOff>238125</xdr:colOff>
      <xdr:row>51</xdr:row>
      <xdr:rowOff>0</xdr:rowOff>
    </xdr:to>
    <xdr:sp>
      <xdr:nvSpPr>
        <xdr:cNvPr id="177" name="Oval 177"/>
        <xdr:cNvSpPr>
          <a:spLocks/>
        </xdr:cNvSpPr>
      </xdr:nvSpPr>
      <xdr:spPr>
        <a:xfrm>
          <a:off x="7277100" y="9944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51</xdr:row>
      <xdr:rowOff>19050</xdr:rowOff>
    </xdr:from>
    <xdr:to>
      <xdr:col>17</xdr:col>
      <xdr:colOff>238125</xdr:colOff>
      <xdr:row>52</xdr:row>
      <xdr:rowOff>0</xdr:rowOff>
    </xdr:to>
    <xdr:sp>
      <xdr:nvSpPr>
        <xdr:cNvPr id="178" name="Oval 178"/>
        <xdr:cNvSpPr>
          <a:spLocks/>
        </xdr:cNvSpPr>
      </xdr:nvSpPr>
      <xdr:spPr>
        <a:xfrm>
          <a:off x="7277100" y="10134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52</xdr:row>
      <xdr:rowOff>19050</xdr:rowOff>
    </xdr:from>
    <xdr:to>
      <xdr:col>17</xdr:col>
      <xdr:colOff>238125</xdr:colOff>
      <xdr:row>53</xdr:row>
      <xdr:rowOff>0</xdr:rowOff>
    </xdr:to>
    <xdr:sp>
      <xdr:nvSpPr>
        <xdr:cNvPr id="179" name="Oval 179"/>
        <xdr:cNvSpPr>
          <a:spLocks/>
        </xdr:cNvSpPr>
      </xdr:nvSpPr>
      <xdr:spPr>
        <a:xfrm>
          <a:off x="7277100" y="103251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53</xdr:row>
      <xdr:rowOff>19050</xdr:rowOff>
    </xdr:from>
    <xdr:to>
      <xdr:col>17</xdr:col>
      <xdr:colOff>238125</xdr:colOff>
      <xdr:row>54</xdr:row>
      <xdr:rowOff>0</xdr:rowOff>
    </xdr:to>
    <xdr:sp>
      <xdr:nvSpPr>
        <xdr:cNvPr id="180" name="Oval 180"/>
        <xdr:cNvSpPr>
          <a:spLocks/>
        </xdr:cNvSpPr>
      </xdr:nvSpPr>
      <xdr:spPr>
        <a:xfrm>
          <a:off x="7277100" y="105156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41"/>
  <sheetViews>
    <sheetView view="pageBreakPreview" zoomScaleSheetLayoutView="100" zoomScalePageLayoutView="0" workbookViewId="0" topLeftCell="A13">
      <selection activeCell="A15" sqref="A15"/>
    </sheetView>
  </sheetViews>
  <sheetFormatPr defaultColWidth="9.00390625" defaultRowHeight="13.5"/>
  <cols>
    <col min="1" max="1" width="3.875" style="81" customWidth="1"/>
    <col min="2" max="2" width="10.125" style="81" customWidth="1"/>
    <col min="3" max="3" width="0.875" style="81" customWidth="1"/>
    <col min="4" max="4" width="14.625" style="81" customWidth="1"/>
    <col min="5" max="5" width="13.00390625" style="81" customWidth="1"/>
    <col min="6" max="6" width="9.00390625" style="81" customWidth="1"/>
    <col min="7" max="7" width="8.125" style="81" customWidth="1"/>
    <col min="8" max="8" width="28.75390625" style="81" customWidth="1"/>
    <col min="9" max="16384" width="9.00390625" style="81" customWidth="1"/>
  </cols>
  <sheetData>
    <row r="1" ht="24.75" customHeight="1">
      <c r="H1" s="82" t="s">
        <v>221</v>
      </c>
    </row>
    <row r="2" ht="24.75" customHeight="1">
      <c r="H2" s="82" t="s">
        <v>285</v>
      </c>
    </row>
    <row r="3" ht="24.75" customHeight="1">
      <c r="A3" s="81" t="s">
        <v>82</v>
      </c>
    </row>
    <row r="4" spans="6:8" ht="24.75" customHeight="1">
      <c r="F4" s="91"/>
      <c r="G4" s="509" t="s">
        <v>100</v>
      </c>
      <c r="H4" s="509"/>
    </row>
    <row r="5" spans="6:8" ht="24.75" customHeight="1">
      <c r="F5" s="85"/>
      <c r="G5" s="85" t="s">
        <v>215</v>
      </c>
      <c r="H5" s="91" t="s">
        <v>222</v>
      </c>
    </row>
    <row r="6" ht="24.75" customHeight="1">
      <c r="H6" s="82" t="s">
        <v>83</v>
      </c>
    </row>
    <row r="8" spans="1:8" ht="19.5" customHeight="1">
      <c r="A8" s="508" t="str">
        <f>'要綱'!A2</f>
        <v>第3回宮古地区大会３・４年生大会</v>
      </c>
      <c r="B8" s="508"/>
      <c r="C8" s="508"/>
      <c r="D8" s="508"/>
      <c r="E8" s="508"/>
      <c r="F8" s="508"/>
      <c r="G8" s="508"/>
      <c r="H8" s="508"/>
    </row>
    <row r="9" spans="1:8" ht="19.5" customHeight="1">
      <c r="A9" s="508" t="str">
        <f>'要綱'!A3&amp;"について（依頼）"</f>
        <v>第44回新報児童オリンピックU-１０地区大会について（依頼）</v>
      </c>
      <c r="B9" s="508"/>
      <c r="C9" s="508"/>
      <c r="D9" s="508"/>
      <c r="E9" s="508"/>
      <c r="F9" s="508"/>
      <c r="G9" s="508"/>
      <c r="H9" s="508"/>
    </row>
    <row r="11" ht="19.5" customHeight="1">
      <c r="A11" s="285" t="s">
        <v>224</v>
      </c>
    </row>
    <row r="12" ht="19.5" customHeight="1">
      <c r="A12" s="285" t="s">
        <v>223</v>
      </c>
    </row>
    <row r="13" ht="19.5" customHeight="1">
      <c r="A13" s="285" t="s">
        <v>292</v>
      </c>
    </row>
    <row r="14" ht="19.5" customHeight="1">
      <c r="A14" s="285" t="s">
        <v>293</v>
      </c>
    </row>
    <row r="15" ht="19.5" customHeight="1">
      <c r="A15" s="285" t="s">
        <v>290</v>
      </c>
    </row>
    <row r="16" ht="19.5" customHeight="1">
      <c r="A16" s="285" t="s">
        <v>291</v>
      </c>
    </row>
    <row r="17" ht="19.5" customHeight="1">
      <c r="A17" s="285"/>
    </row>
    <row r="18" ht="15" customHeight="1">
      <c r="A18" s="285"/>
    </row>
    <row r="19" spans="1:8" ht="18" customHeight="1">
      <c r="A19" s="507" t="s">
        <v>101</v>
      </c>
      <c r="B19" s="507"/>
      <c r="C19" s="507"/>
      <c r="D19" s="507"/>
      <c r="E19" s="507"/>
      <c r="F19" s="507"/>
      <c r="G19" s="507"/>
      <c r="H19" s="507"/>
    </row>
    <row r="20" ht="18" customHeight="1"/>
    <row r="21" spans="1:4" ht="18" customHeight="1">
      <c r="A21" s="84" t="s">
        <v>31</v>
      </c>
      <c r="B21" s="83" t="s">
        <v>92</v>
      </c>
      <c r="D21" s="6" t="str">
        <f>'要綱'!F7</f>
        <v>宮古地区小学生バレーボール連盟</v>
      </c>
    </row>
    <row r="22" spans="1:2" ht="18" customHeight="1">
      <c r="A22" s="84"/>
      <c r="B22" s="83"/>
    </row>
    <row r="23" spans="1:4" ht="18" customHeight="1">
      <c r="A23" s="84" t="s">
        <v>84</v>
      </c>
      <c r="B23" s="83" t="s">
        <v>93</v>
      </c>
      <c r="D23" s="81" t="str">
        <f>'要綱'!F9</f>
        <v>令和6年5月19日(日)</v>
      </c>
    </row>
    <row r="24" spans="1:2" ht="18" customHeight="1">
      <c r="A24" s="84"/>
      <c r="B24" s="83"/>
    </row>
    <row r="25" spans="1:5" ht="18" customHeight="1">
      <c r="A25" s="84" t="s">
        <v>85</v>
      </c>
      <c r="B25" s="83" t="s">
        <v>110</v>
      </c>
      <c r="D25" s="81" t="str">
        <f>'要綱'!F12</f>
        <v>男子：砂川小学校　　　　　女子：東小学校</v>
      </c>
      <c r="E25" s="82"/>
    </row>
    <row r="26" spans="1:5" ht="18" customHeight="1">
      <c r="A26" s="84"/>
      <c r="B26" s="83"/>
      <c r="E26" s="82"/>
    </row>
    <row r="27" spans="1:2" ht="18" customHeight="1">
      <c r="A27" s="84"/>
      <c r="B27" s="83"/>
    </row>
    <row r="28" spans="1:4" ht="18" customHeight="1">
      <c r="A28" s="84" t="s">
        <v>86</v>
      </c>
      <c r="B28" s="83" t="s">
        <v>94</v>
      </c>
      <c r="D28" s="81" t="str">
        <f>'要綱'!H9</f>
        <v>開会式：閉会式：分散開・閉会式</v>
      </c>
    </row>
    <row r="29" spans="1:2" ht="18" customHeight="1">
      <c r="A29" s="84"/>
      <c r="B29" s="83"/>
    </row>
    <row r="30" spans="1:4" ht="18" customHeight="1">
      <c r="A30" s="84" t="s">
        <v>87</v>
      </c>
      <c r="B30" s="9" t="s">
        <v>95</v>
      </c>
      <c r="D30" s="81" t="str">
        <f>'要綱'!F16</f>
        <v>令和6年度スポーツ安全保険に加入済みのこと。</v>
      </c>
    </row>
    <row r="31" spans="1:2" ht="18" customHeight="1">
      <c r="A31" s="84"/>
      <c r="B31" s="83"/>
    </row>
    <row r="32" spans="1:4" ht="18" customHeight="1">
      <c r="A32" s="84" t="s">
        <v>88</v>
      </c>
      <c r="B32" s="9" t="s">
        <v>96</v>
      </c>
      <c r="D32" s="7" t="str">
        <f>'要綱'!F20</f>
        <v>令和５年度(財)日本バレーボール協会６人制競技規則及び代表者会議の</v>
      </c>
    </row>
    <row r="33" spans="1:4" ht="18" customHeight="1">
      <c r="A33" s="84"/>
      <c r="B33" s="83"/>
      <c r="D33" s="7" t="str">
        <f>'要綱'!E21</f>
        <v>　　申し合わせ事項による。</v>
      </c>
    </row>
    <row r="34" spans="1:2" ht="18" customHeight="1">
      <c r="A34" s="84"/>
      <c r="B34" s="83"/>
    </row>
    <row r="35" spans="1:4" ht="18" customHeight="1">
      <c r="A35" s="84" t="s">
        <v>89</v>
      </c>
      <c r="B35" s="83" t="s">
        <v>97</v>
      </c>
      <c r="D35" s="6" t="str">
        <f>'要綱'!F27</f>
        <v>優勝・準優勝・3位</v>
      </c>
    </row>
    <row r="36" spans="1:4" ht="18" customHeight="1">
      <c r="A36" s="84"/>
      <c r="B36" s="83"/>
      <c r="D36" s="6"/>
    </row>
    <row r="37" spans="1:7" ht="18" customHeight="1">
      <c r="A37" s="84" t="s">
        <v>90</v>
      </c>
      <c r="B37" s="83" t="s">
        <v>98</v>
      </c>
      <c r="D37" s="365" t="s">
        <v>213</v>
      </c>
      <c r="E37" s="397" t="s">
        <v>238</v>
      </c>
      <c r="F37" s="91" t="s">
        <v>239</v>
      </c>
      <c r="G37" s="91"/>
    </row>
    <row r="38" spans="1:6" ht="18" customHeight="1">
      <c r="A38" s="84"/>
      <c r="B38" s="83"/>
      <c r="D38" s="365"/>
      <c r="E38" s="397"/>
      <c r="F38" s="85"/>
    </row>
    <row r="39" spans="1:5" ht="18" customHeight="1">
      <c r="A39" s="84" t="s">
        <v>91</v>
      </c>
      <c r="B39" s="83" t="s">
        <v>99</v>
      </c>
      <c r="D39" s="6" t="str">
        <f>'要綱'!F18</f>
        <v>１チーム　３，０００円</v>
      </c>
      <c r="E39" s="83"/>
    </row>
    <row r="40" spans="1:5" ht="18" customHeight="1">
      <c r="A40" s="82"/>
      <c r="B40" s="83"/>
      <c r="D40" s="510"/>
      <c r="E40" s="510"/>
    </row>
    <row r="41" spans="1:4" ht="18" customHeight="1">
      <c r="A41" s="84"/>
      <c r="B41" s="83"/>
      <c r="D41" s="6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5">
    <mergeCell ref="A19:H19"/>
    <mergeCell ref="A8:H8"/>
    <mergeCell ref="A9:H9"/>
    <mergeCell ref="G4:H4"/>
    <mergeCell ref="D40:E40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S56"/>
  <sheetViews>
    <sheetView showZeros="0" view="pageBreakPreview" zoomScaleSheetLayoutView="100" zoomScalePageLayoutView="0" workbookViewId="0" topLeftCell="D13">
      <selection activeCell="X39" sqref="X39"/>
    </sheetView>
  </sheetViews>
  <sheetFormatPr defaultColWidth="9.00390625" defaultRowHeight="13.5"/>
  <cols>
    <col min="1" max="1" width="7.125" style="0" customWidth="1"/>
    <col min="2" max="3" width="8.75390625" style="0" customWidth="1"/>
    <col min="4" max="5" width="3.625" style="0" customWidth="1"/>
    <col min="6" max="7" width="1.625" style="0" customWidth="1"/>
    <col min="8" max="8" width="7.125" style="0" customWidth="1"/>
    <col min="9" max="10" width="8.75390625" style="0" customWidth="1"/>
    <col min="11" max="12" width="3.625" style="0" customWidth="1"/>
    <col min="13" max="14" width="1.625" style="0" customWidth="1"/>
    <col min="15" max="15" width="7.125" style="0" customWidth="1"/>
    <col min="16" max="17" width="8.75390625" style="0" customWidth="1"/>
    <col min="18" max="19" width="3.625" style="0" customWidth="1"/>
  </cols>
  <sheetData>
    <row r="1" spans="1:19" ht="14.25" customHeight="1" thickBot="1">
      <c r="A1" s="665" t="s">
        <v>150</v>
      </c>
      <c r="B1" s="665"/>
      <c r="C1" s="665"/>
      <c r="D1" s="665"/>
      <c r="E1" s="665"/>
      <c r="F1" s="213"/>
      <c r="G1" s="214"/>
      <c r="H1" s="665" t="s">
        <v>150</v>
      </c>
      <c r="I1" s="665"/>
      <c r="J1" s="665"/>
      <c r="K1" s="665"/>
      <c r="L1" s="665"/>
      <c r="M1" s="213"/>
      <c r="N1" s="214"/>
      <c r="O1" s="665" t="s">
        <v>150</v>
      </c>
      <c r="P1" s="665"/>
      <c r="Q1" s="665"/>
      <c r="R1" s="665"/>
      <c r="S1" s="665"/>
    </row>
    <row r="2" spans="1:19" s="231" customFormat="1" ht="21" customHeight="1">
      <c r="A2" s="677" t="str">
        <f>'要綱'!A2</f>
        <v>第3回宮古地区大会３・４年生大会</v>
      </c>
      <c r="B2" s="678"/>
      <c r="C2" s="678"/>
      <c r="D2" s="678"/>
      <c r="E2" s="679"/>
      <c r="F2" s="229"/>
      <c r="G2" s="230"/>
      <c r="H2" s="677" t="str">
        <f>$A$2</f>
        <v>第3回宮古地区大会３・４年生大会</v>
      </c>
      <c r="I2" s="678"/>
      <c r="J2" s="678"/>
      <c r="K2" s="678"/>
      <c r="L2" s="679"/>
      <c r="M2" s="229"/>
      <c r="N2" s="230"/>
      <c r="O2" s="677" t="str">
        <f>$A$2</f>
        <v>第3回宮古地区大会３・４年生大会</v>
      </c>
      <c r="P2" s="678"/>
      <c r="Q2" s="678"/>
      <c r="R2" s="678"/>
      <c r="S2" s="679"/>
    </row>
    <row r="3" spans="1:19" ht="21" customHeight="1">
      <c r="A3" s="680" t="str">
        <f>'要綱'!A3</f>
        <v>第44回新報児童オリンピックU-１０地区大会</v>
      </c>
      <c r="B3" s="681"/>
      <c r="C3" s="681"/>
      <c r="D3" s="681"/>
      <c r="E3" s="682"/>
      <c r="F3" s="213"/>
      <c r="G3" s="214"/>
      <c r="H3" s="680" t="str">
        <f>$A$3</f>
        <v>第44回新報児童オリンピックU-１０地区大会</v>
      </c>
      <c r="I3" s="681"/>
      <c r="J3" s="681"/>
      <c r="K3" s="681"/>
      <c r="L3" s="682"/>
      <c r="M3" s="215"/>
      <c r="N3" s="216"/>
      <c r="O3" s="680" t="str">
        <f>$A$3</f>
        <v>第44回新報児童オリンピックU-１０地区大会</v>
      </c>
      <c r="P3" s="681"/>
      <c r="Q3" s="681"/>
      <c r="R3" s="681"/>
      <c r="S3" s="682"/>
    </row>
    <row r="4" spans="1:19" ht="24.75" customHeight="1">
      <c r="A4" s="666" t="s">
        <v>151</v>
      </c>
      <c r="B4" s="667"/>
      <c r="C4" s="668"/>
      <c r="D4" s="669" t="s">
        <v>147</v>
      </c>
      <c r="E4" s="670"/>
      <c r="F4" s="217"/>
      <c r="G4" s="218"/>
      <c r="H4" s="666" t="s">
        <v>152</v>
      </c>
      <c r="I4" s="667"/>
      <c r="J4" s="668"/>
      <c r="K4" s="669" t="s">
        <v>147</v>
      </c>
      <c r="L4" s="670"/>
      <c r="M4" s="217"/>
      <c r="N4" s="218"/>
      <c r="O4" s="666" t="s">
        <v>152</v>
      </c>
      <c r="P4" s="667"/>
      <c r="Q4" s="668"/>
      <c r="R4" s="669" t="s">
        <v>147</v>
      </c>
      <c r="S4" s="670"/>
    </row>
    <row r="5" spans="1:19" ht="15" customHeight="1">
      <c r="A5" s="671" t="s">
        <v>162</v>
      </c>
      <c r="B5" s="673"/>
      <c r="C5" s="674"/>
      <c r="D5" s="219">
        <v>1</v>
      </c>
      <c r="E5" s="220">
        <v>22</v>
      </c>
      <c r="F5" s="217"/>
      <c r="G5" s="218"/>
      <c r="H5" s="671" t="s">
        <v>162</v>
      </c>
      <c r="I5" s="673"/>
      <c r="J5" s="674"/>
      <c r="K5" s="219">
        <v>1</v>
      </c>
      <c r="L5" s="220">
        <v>22</v>
      </c>
      <c r="M5" s="217"/>
      <c r="N5" s="218"/>
      <c r="O5" s="671" t="s">
        <v>162</v>
      </c>
      <c r="P5" s="673"/>
      <c r="Q5" s="674"/>
      <c r="R5" s="219">
        <v>1</v>
      </c>
      <c r="S5" s="220">
        <v>22</v>
      </c>
    </row>
    <row r="6" spans="1:19" ht="15" customHeight="1">
      <c r="A6" s="672"/>
      <c r="B6" s="675"/>
      <c r="C6" s="676"/>
      <c r="D6" s="219">
        <v>2</v>
      </c>
      <c r="E6" s="221">
        <v>23</v>
      </c>
      <c r="F6" s="217"/>
      <c r="G6" s="218"/>
      <c r="H6" s="672"/>
      <c r="I6" s="675"/>
      <c r="J6" s="676"/>
      <c r="K6" s="219">
        <v>2</v>
      </c>
      <c r="L6" s="221">
        <v>23</v>
      </c>
      <c r="M6" s="217"/>
      <c r="N6" s="218"/>
      <c r="O6" s="672"/>
      <c r="P6" s="675"/>
      <c r="Q6" s="676"/>
      <c r="R6" s="219">
        <v>2</v>
      </c>
      <c r="S6" s="221">
        <v>23</v>
      </c>
    </row>
    <row r="7" spans="1:19" ht="15" customHeight="1">
      <c r="A7" s="683" t="s">
        <v>153</v>
      </c>
      <c r="B7" s="686" t="s">
        <v>154</v>
      </c>
      <c r="C7" s="689" t="s">
        <v>155</v>
      </c>
      <c r="D7" s="219">
        <v>3</v>
      </c>
      <c r="E7" s="221">
        <v>24</v>
      </c>
      <c r="F7" s="217"/>
      <c r="G7" s="218"/>
      <c r="H7" s="683" t="s">
        <v>153</v>
      </c>
      <c r="I7" s="686" t="s">
        <v>154</v>
      </c>
      <c r="J7" s="689" t="s">
        <v>155</v>
      </c>
      <c r="K7" s="219">
        <v>3</v>
      </c>
      <c r="L7" s="221">
        <v>24</v>
      </c>
      <c r="M7" s="217"/>
      <c r="N7" s="218"/>
      <c r="O7" s="683" t="s">
        <v>153</v>
      </c>
      <c r="P7" s="686" t="s">
        <v>154</v>
      </c>
      <c r="Q7" s="689" t="s">
        <v>155</v>
      </c>
      <c r="R7" s="219">
        <v>3</v>
      </c>
      <c r="S7" s="221">
        <v>24</v>
      </c>
    </row>
    <row r="8" spans="1:19" ht="15" customHeight="1">
      <c r="A8" s="684"/>
      <c r="B8" s="687"/>
      <c r="C8" s="690"/>
      <c r="D8" s="219">
        <v>4</v>
      </c>
      <c r="E8" s="221">
        <v>25</v>
      </c>
      <c r="F8" s="217"/>
      <c r="G8" s="218"/>
      <c r="H8" s="684"/>
      <c r="I8" s="687"/>
      <c r="J8" s="690"/>
      <c r="K8" s="219">
        <v>4</v>
      </c>
      <c r="L8" s="221">
        <v>25</v>
      </c>
      <c r="M8" s="217"/>
      <c r="N8" s="218"/>
      <c r="O8" s="684"/>
      <c r="P8" s="687"/>
      <c r="Q8" s="690"/>
      <c r="R8" s="219">
        <v>4</v>
      </c>
      <c r="S8" s="221">
        <v>25</v>
      </c>
    </row>
    <row r="9" spans="1:19" ht="15" customHeight="1">
      <c r="A9" s="685"/>
      <c r="B9" s="688"/>
      <c r="C9" s="691"/>
      <c r="D9" s="219">
        <v>5</v>
      </c>
      <c r="E9" s="221">
        <v>26</v>
      </c>
      <c r="F9" s="222"/>
      <c r="G9" s="218"/>
      <c r="H9" s="685"/>
      <c r="I9" s="688"/>
      <c r="J9" s="691"/>
      <c r="K9" s="219">
        <v>5</v>
      </c>
      <c r="L9" s="221">
        <v>26</v>
      </c>
      <c r="M9" s="222"/>
      <c r="N9" s="218"/>
      <c r="O9" s="685"/>
      <c r="P9" s="688"/>
      <c r="Q9" s="691"/>
      <c r="R9" s="219">
        <v>5</v>
      </c>
      <c r="S9" s="221">
        <v>26</v>
      </c>
    </row>
    <row r="10" spans="1:19" ht="15" customHeight="1">
      <c r="A10" s="692" t="s">
        <v>161</v>
      </c>
      <c r="B10" s="695" t="s">
        <v>29</v>
      </c>
      <c r="C10" s="697" t="s">
        <v>148</v>
      </c>
      <c r="D10" s="219">
        <v>6</v>
      </c>
      <c r="E10" s="221">
        <v>27</v>
      </c>
      <c r="F10" s="222"/>
      <c r="G10" s="218"/>
      <c r="H10" s="692" t="s">
        <v>161</v>
      </c>
      <c r="I10" s="695" t="s">
        <v>29</v>
      </c>
      <c r="J10" s="697" t="s">
        <v>148</v>
      </c>
      <c r="K10" s="219">
        <v>6</v>
      </c>
      <c r="L10" s="221">
        <v>27</v>
      </c>
      <c r="M10" s="222"/>
      <c r="N10" s="218"/>
      <c r="O10" s="692" t="s">
        <v>161</v>
      </c>
      <c r="P10" s="695" t="s">
        <v>29</v>
      </c>
      <c r="Q10" s="697" t="s">
        <v>148</v>
      </c>
      <c r="R10" s="219">
        <v>6</v>
      </c>
      <c r="S10" s="221">
        <v>27</v>
      </c>
    </row>
    <row r="11" spans="1:19" ht="15" customHeight="1">
      <c r="A11" s="693"/>
      <c r="B11" s="695"/>
      <c r="C11" s="695"/>
      <c r="D11" s="219">
        <v>7</v>
      </c>
      <c r="E11" s="221">
        <v>28</v>
      </c>
      <c r="F11" s="222"/>
      <c r="G11" s="218"/>
      <c r="H11" s="693"/>
      <c r="I11" s="695"/>
      <c r="J11" s="695"/>
      <c r="K11" s="219">
        <v>7</v>
      </c>
      <c r="L11" s="221">
        <v>28</v>
      </c>
      <c r="M11" s="222"/>
      <c r="N11" s="218"/>
      <c r="O11" s="693"/>
      <c r="P11" s="695"/>
      <c r="Q11" s="695"/>
      <c r="R11" s="219">
        <v>7</v>
      </c>
      <c r="S11" s="221">
        <v>28</v>
      </c>
    </row>
    <row r="12" spans="1:19" ht="15" customHeight="1">
      <c r="A12" s="694"/>
      <c r="B12" s="696"/>
      <c r="C12" s="696"/>
      <c r="D12" s="219">
        <v>8</v>
      </c>
      <c r="E12" s="221">
        <v>29</v>
      </c>
      <c r="F12" s="222"/>
      <c r="G12" s="218"/>
      <c r="H12" s="694"/>
      <c r="I12" s="696"/>
      <c r="J12" s="696"/>
      <c r="K12" s="219">
        <v>8</v>
      </c>
      <c r="L12" s="221">
        <v>29</v>
      </c>
      <c r="M12" s="222"/>
      <c r="N12" s="218"/>
      <c r="O12" s="694"/>
      <c r="P12" s="696"/>
      <c r="Q12" s="696"/>
      <c r="R12" s="219">
        <v>8</v>
      </c>
      <c r="S12" s="221">
        <v>29</v>
      </c>
    </row>
    <row r="13" spans="1:19" ht="15" customHeight="1">
      <c r="A13" s="698">
        <v>1</v>
      </c>
      <c r="B13" s="700"/>
      <c r="C13" s="700"/>
      <c r="D13" s="219">
        <v>9</v>
      </c>
      <c r="E13" s="221">
        <v>30</v>
      </c>
      <c r="F13" s="222"/>
      <c r="G13" s="218"/>
      <c r="H13" s="698">
        <v>1</v>
      </c>
      <c r="I13" s="700"/>
      <c r="J13" s="700"/>
      <c r="K13" s="219">
        <v>9</v>
      </c>
      <c r="L13" s="221">
        <v>30</v>
      </c>
      <c r="M13" s="222"/>
      <c r="N13" s="218"/>
      <c r="O13" s="698">
        <v>1</v>
      </c>
      <c r="P13" s="700"/>
      <c r="Q13" s="700"/>
      <c r="R13" s="219">
        <v>9</v>
      </c>
      <c r="S13" s="221">
        <v>30</v>
      </c>
    </row>
    <row r="14" spans="1:19" ht="15" customHeight="1">
      <c r="A14" s="699"/>
      <c r="B14" s="701"/>
      <c r="C14" s="701"/>
      <c r="D14" s="219">
        <v>10</v>
      </c>
      <c r="E14" s="221"/>
      <c r="F14" s="222"/>
      <c r="G14" s="218"/>
      <c r="H14" s="699"/>
      <c r="I14" s="701"/>
      <c r="J14" s="701"/>
      <c r="K14" s="219">
        <v>10</v>
      </c>
      <c r="L14" s="221"/>
      <c r="M14" s="222"/>
      <c r="N14" s="218"/>
      <c r="O14" s="699"/>
      <c r="P14" s="701"/>
      <c r="Q14" s="701"/>
      <c r="R14" s="219">
        <v>10</v>
      </c>
      <c r="S14" s="221"/>
    </row>
    <row r="15" spans="1:19" ht="15" customHeight="1">
      <c r="A15" s="698">
        <v>2</v>
      </c>
      <c r="B15" s="700"/>
      <c r="C15" s="700"/>
      <c r="D15" s="219">
        <v>11</v>
      </c>
      <c r="E15" s="221"/>
      <c r="F15" s="222"/>
      <c r="G15" s="218"/>
      <c r="H15" s="698">
        <v>2</v>
      </c>
      <c r="I15" s="700"/>
      <c r="J15" s="700"/>
      <c r="K15" s="219">
        <v>11</v>
      </c>
      <c r="L15" s="221"/>
      <c r="M15" s="222"/>
      <c r="N15" s="218"/>
      <c r="O15" s="698">
        <v>2</v>
      </c>
      <c r="P15" s="700"/>
      <c r="Q15" s="700"/>
      <c r="R15" s="219">
        <v>11</v>
      </c>
      <c r="S15" s="221"/>
    </row>
    <row r="16" spans="1:19" ht="15" customHeight="1">
      <c r="A16" s="699"/>
      <c r="B16" s="701"/>
      <c r="C16" s="701"/>
      <c r="D16" s="219">
        <v>12</v>
      </c>
      <c r="E16" s="221"/>
      <c r="F16" s="222"/>
      <c r="G16" s="218"/>
      <c r="H16" s="699"/>
      <c r="I16" s="701"/>
      <c r="J16" s="701"/>
      <c r="K16" s="219">
        <v>12</v>
      </c>
      <c r="L16" s="221"/>
      <c r="M16" s="222"/>
      <c r="N16" s="218"/>
      <c r="O16" s="699"/>
      <c r="P16" s="701"/>
      <c r="Q16" s="701"/>
      <c r="R16" s="219">
        <v>12</v>
      </c>
      <c r="S16" s="221"/>
    </row>
    <row r="17" spans="1:19" ht="15" customHeight="1">
      <c r="A17" s="698">
        <v>3</v>
      </c>
      <c r="B17" s="700"/>
      <c r="C17" s="700"/>
      <c r="D17" s="219">
        <v>13</v>
      </c>
      <c r="E17" s="221"/>
      <c r="F17" s="222"/>
      <c r="G17" s="218"/>
      <c r="H17" s="698">
        <v>3</v>
      </c>
      <c r="I17" s="700"/>
      <c r="J17" s="700"/>
      <c r="K17" s="219">
        <v>13</v>
      </c>
      <c r="L17" s="221"/>
      <c r="M17" s="222"/>
      <c r="N17" s="218"/>
      <c r="O17" s="698">
        <v>3</v>
      </c>
      <c r="P17" s="700"/>
      <c r="Q17" s="700"/>
      <c r="R17" s="219">
        <v>13</v>
      </c>
      <c r="S17" s="221"/>
    </row>
    <row r="18" spans="1:19" ht="15" customHeight="1">
      <c r="A18" s="699"/>
      <c r="B18" s="701"/>
      <c r="C18" s="701"/>
      <c r="D18" s="219">
        <v>14</v>
      </c>
      <c r="E18" s="221"/>
      <c r="F18" s="222"/>
      <c r="G18" s="218"/>
      <c r="H18" s="699"/>
      <c r="I18" s="701"/>
      <c r="J18" s="701"/>
      <c r="K18" s="219">
        <v>14</v>
      </c>
      <c r="L18" s="221"/>
      <c r="M18" s="222"/>
      <c r="N18" s="218"/>
      <c r="O18" s="699"/>
      <c r="P18" s="701"/>
      <c r="Q18" s="701"/>
      <c r="R18" s="219">
        <v>14</v>
      </c>
      <c r="S18" s="221"/>
    </row>
    <row r="19" spans="1:19" ht="15" customHeight="1">
      <c r="A19" s="698">
        <v>4</v>
      </c>
      <c r="B19" s="700"/>
      <c r="C19" s="700"/>
      <c r="D19" s="219">
        <v>15</v>
      </c>
      <c r="E19" s="221"/>
      <c r="F19" s="222"/>
      <c r="G19" s="218"/>
      <c r="H19" s="698">
        <v>4</v>
      </c>
      <c r="I19" s="700"/>
      <c r="J19" s="700"/>
      <c r="K19" s="219">
        <v>15</v>
      </c>
      <c r="L19" s="221"/>
      <c r="M19" s="222"/>
      <c r="N19" s="218"/>
      <c r="O19" s="698">
        <v>4</v>
      </c>
      <c r="P19" s="700"/>
      <c r="Q19" s="700"/>
      <c r="R19" s="219">
        <v>15</v>
      </c>
      <c r="S19" s="221"/>
    </row>
    <row r="20" spans="1:19" ht="15" customHeight="1">
      <c r="A20" s="699"/>
      <c r="B20" s="701"/>
      <c r="C20" s="701"/>
      <c r="D20" s="219">
        <v>16</v>
      </c>
      <c r="E20" s="221"/>
      <c r="F20" s="222"/>
      <c r="G20" s="218"/>
      <c r="H20" s="699"/>
      <c r="I20" s="701"/>
      <c r="J20" s="701"/>
      <c r="K20" s="219">
        <v>16</v>
      </c>
      <c r="L20" s="221"/>
      <c r="M20" s="222"/>
      <c r="N20" s="218"/>
      <c r="O20" s="699"/>
      <c r="P20" s="701"/>
      <c r="Q20" s="701"/>
      <c r="R20" s="219">
        <v>16</v>
      </c>
      <c r="S20" s="221"/>
    </row>
    <row r="21" spans="1:19" ht="15" customHeight="1">
      <c r="A21" s="698">
        <v>5</v>
      </c>
      <c r="B21" s="700"/>
      <c r="C21" s="700"/>
      <c r="D21" s="219">
        <v>17</v>
      </c>
      <c r="E21" s="221"/>
      <c r="F21" s="222"/>
      <c r="G21" s="218"/>
      <c r="H21" s="698">
        <v>5</v>
      </c>
      <c r="I21" s="700"/>
      <c r="J21" s="700"/>
      <c r="K21" s="219">
        <v>17</v>
      </c>
      <c r="L21" s="221"/>
      <c r="M21" s="222"/>
      <c r="N21" s="218"/>
      <c r="O21" s="698">
        <v>5</v>
      </c>
      <c r="P21" s="700"/>
      <c r="Q21" s="700"/>
      <c r="R21" s="219">
        <v>17</v>
      </c>
      <c r="S21" s="221"/>
    </row>
    <row r="22" spans="1:19" ht="15" customHeight="1">
      <c r="A22" s="699"/>
      <c r="B22" s="701"/>
      <c r="C22" s="701"/>
      <c r="D22" s="219">
        <v>18</v>
      </c>
      <c r="E22" s="221"/>
      <c r="F22" s="222"/>
      <c r="G22" s="218"/>
      <c r="H22" s="699"/>
      <c r="I22" s="701"/>
      <c r="J22" s="701"/>
      <c r="K22" s="219">
        <v>18</v>
      </c>
      <c r="L22" s="221"/>
      <c r="M22" s="222"/>
      <c r="N22" s="218"/>
      <c r="O22" s="699"/>
      <c r="P22" s="701"/>
      <c r="Q22" s="701"/>
      <c r="R22" s="219">
        <v>18</v>
      </c>
      <c r="S22" s="221"/>
    </row>
    <row r="23" spans="1:19" ht="15" customHeight="1">
      <c r="A23" s="698">
        <v>6</v>
      </c>
      <c r="B23" s="700"/>
      <c r="C23" s="700"/>
      <c r="D23" s="219">
        <v>19</v>
      </c>
      <c r="E23" s="221"/>
      <c r="F23" s="222"/>
      <c r="G23" s="218"/>
      <c r="H23" s="698">
        <v>6</v>
      </c>
      <c r="I23" s="700"/>
      <c r="J23" s="700"/>
      <c r="K23" s="219">
        <v>19</v>
      </c>
      <c r="L23" s="221"/>
      <c r="M23" s="222"/>
      <c r="N23" s="218"/>
      <c r="O23" s="698">
        <v>6</v>
      </c>
      <c r="P23" s="700"/>
      <c r="Q23" s="700"/>
      <c r="R23" s="219">
        <v>19</v>
      </c>
      <c r="S23" s="221"/>
    </row>
    <row r="24" spans="1:19" ht="15" customHeight="1">
      <c r="A24" s="699"/>
      <c r="B24" s="701"/>
      <c r="C24" s="701"/>
      <c r="D24" s="219">
        <v>20</v>
      </c>
      <c r="E24" s="221"/>
      <c r="F24" s="222"/>
      <c r="G24" s="218"/>
      <c r="H24" s="699"/>
      <c r="I24" s="701"/>
      <c r="J24" s="701"/>
      <c r="K24" s="219">
        <v>20</v>
      </c>
      <c r="L24" s="221"/>
      <c r="M24" s="222"/>
      <c r="N24" s="218"/>
      <c r="O24" s="699"/>
      <c r="P24" s="701"/>
      <c r="Q24" s="701"/>
      <c r="R24" s="219">
        <v>20</v>
      </c>
      <c r="S24" s="221"/>
    </row>
    <row r="25" spans="1:19" ht="15" customHeight="1">
      <c r="A25" s="702" t="s">
        <v>156</v>
      </c>
      <c r="B25" s="704"/>
      <c r="C25" s="705"/>
      <c r="D25" s="219">
        <v>21</v>
      </c>
      <c r="E25" s="221"/>
      <c r="F25" s="222"/>
      <c r="G25" s="218"/>
      <c r="H25" s="702" t="s">
        <v>156</v>
      </c>
      <c r="I25" s="704"/>
      <c r="J25" s="705"/>
      <c r="K25" s="219">
        <v>21</v>
      </c>
      <c r="L25" s="221"/>
      <c r="M25" s="222"/>
      <c r="N25" s="218"/>
      <c r="O25" s="702" t="s">
        <v>156</v>
      </c>
      <c r="P25" s="704"/>
      <c r="Q25" s="705"/>
      <c r="R25" s="219">
        <v>21</v>
      </c>
      <c r="S25" s="221"/>
    </row>
    <row r="26" spans="1:19" ht="15" customHeight="1" thickBot="1">
      <c r="A26" s="703"/>
      <c r="B26" s="706"/>
      <c r="C26" s="707"/>
      <c r="D26" s="223"/>
      <c r="E26" s="224"/>
      <c r="F26" s="222"/>
      <c r="G26" s="218"/>
      <c r="H26" s="703"/>
      <c r="I26" s="706"/>
      <c r="J26" s="707"/>
      <c r="K26" s="223"/>
      <c r="L26" s="224"/>
      <c r="M26" s="222"/>
      <c r="N26" s="218"/>
      <c r="O26" s="703"/>
      <c r="P26" s="706"/>
      <c r="Q26" s="707"/>
      <c r="R26" s="223"/>
      <c r="S26" s="224"/>
    </row>
    <row r="27" spans="1:19" ht="16.5" customHeight="1">
      <c r="A27" s="708" t="s">
        <v>149</v>
      </c>
      <c r="B27" s="708"/>
      <c r="C27" s="708"/>
      <c r="D27" s="708"/>
      <c r="E27" s="708"/>
      <c r="F27" s="222"/>
      <c r="G27" s="218"/>
      <c r="H27" s="708" t="s">
        <v>149</v>
      </c>
      <c r="I27" s="708"/>
      <c r="J27" s="708"/>
      <c r="K27" s="708"/>
      <c r="L27" s="708"/>
      <c r="M27" s="222"/>
      <c r="N27" s="218"/>
      <c r="O27" s="708" t="s">
        <v>149</v>
      </c>
      <c r="P27" s="708"/>
      <c r="Q27" s="708"/>
      <c r="R27" s="708"/>
      <c r="S27" s="708"/>
    </row>
    <row r="28" spans="1:19" ht="9" customHeight="1">
      <c r="A28" s="709"/>
      <c r="B28" s="709"/>
      <c r="C28" s="709"/>
      <c r="D28" s="709"/>
      <c r="E28" s="709"/>
      <c r="F28" s="225"/>
      <c r="G28" s="226"/>
      <c r="H28" s="709"/>
      <c r="I28" s="709"/>
      <c r="J28" s="709"/>
      <c r="K28" s="709"/>
      <c r="L28" s="709"/>
      <c r="M28" s="225"/>
      <c r="N28" s="226"/>
      <c r="O28" s="709"/>
      <c r="P28" s="709"/>
      <c r="Q28" s="709"/>
      <c r="R28" s="709"/>
      <c r="S28" s="709"/>
    </row>
    <row r="29" spans="1:19" ht="9" customHeight="1">
      <c r="A29" s="227"/>
      <c r="B29" s="228"/>
      <c r="C29" s="228"/>
      <c r="D29" s="228"/>
      <c r="E29" s="228"/>
      <c r="F29" s="222"/>
      <c r="G29" s="218"/>
      <c r="H29" s="227"/>
      <c r="I29" s="228"/>
      <c r="J29" s="228"/>
      <c r="K29" s="228"/>
      <c r="L29" s="228"/>
      <c r="M29" s="222"/>
      <c r="N29" s="218"/>
      <c r="O29" s="227"/>
      <c r="P29" s="228"/>
      <c r="Q29" s="228"/>
      <c r="R29" s="228"/>
      <c r="S29" s="228"/>
    </row>
    <row r="30" spans="1:19" ht="14.25" customHeight="1" thickBot="1">
      <c r="A30" s="665" t="s">
        <v>157</v>
      </c>
      <c r="B30" s="665"/>
      <c r="C30" s="665"/>
      <c r="D30" s="665"/>
      <c r="E30" s="665"/>
      <c r="F30" s="213"/>
      <c r="G30" s="214"/>
      <c r="H30" s="665" t="s">
        <v>157</v>
      </c>
      <c r="I30" s="665"/>
      <c r="J30" s="665"/>
      <c r="K30" s="665"/>
      <c r="L30" s="665"/>
      <c r="M30" s="213"/>
      <c r="N30" s="214"/>
      <c r="O30" s="665" t="s">
        <v>157</v>
      </c>
      <c r="P30" s="665"/>
      <c r="Q30" s="665"/>
      <c r="R30" s="665"/>
      <c r="S30" s="665"/>
    </row>
    <row r="31" spans="1:19" s="231" customFormat="1" ht="21" customHeight="1">
      <c r="A31" s="677" t="str">
        <f>$A$2</f>
        <v>第3回宮古地区大会３・４年生大会</v>
      </c>
      <c r="B31" s="678"/>
      <c r="C31" s="678"/>
      <c r="D31" s="678"/>
      <c r="E31" s="679"/>
      <c r="F31" s="232"/>
      <c r="G31" s="233"/>
      <c r="H31" s="677" t="str">
        <f>$A$2</f>
        <v>第3回宮古地区大会３・４年生大会</v>
      </c>
      <c r="I31" s="678"/>
      <c r="J31" s="678"/>
      <c r="K31" s="678"/>
      <c r="L31" s="679"/>
      <c r="M31" s="232"/>
      <c r="N31" s="233"/>
      <c r="O31" s="677" t="str">
        <f>$A$2</f>
        <v>第3回宮古地区大会３・４年生大会</v>
      </c>
      <c r="P31" s="678"/>
      <c r="Q31" s="678"/>
      <c r="R31" s="678"/>
      <c r="S31" s="679"/>
    </row>
    <row r="32" spans="1:19" ht="21" customHeight="1">
      <c r="A32" s="680" t="str">
        <f>$A$3</f>
        <v>第44回新報児童オリンピックU-１０地区大会</v>
      </c>
      <c r="B32" s="681"/>
      <c r="C32" s="681"/>
      <c r="D32" s="681"/>
      <c r="E32" s="682"/>
      <c r="F32" s="215"/>
      <c r="G32" s="216"/>
      <c r="H32" s="680" t="str">
        <f>$A$3</f>
        <v>第44回新報児童オリンピックU-１０地区大会</v>
      </c>
      <c r="I32" s="681"/>
      <c r="J32" s="681"/>
      <c r="K32" s="681"/>
      <c r="L32" s="682"/>
      <c r="M32" s="215"/>
      <c r="N32" s="216"/>
      <c r="O32" s="680" t="str">
        <f>$A$3</f>
        <v>第44回新報児童オリンピックU-１０地区大会</v>
      </c>
      <c r="P32" s="681"/>
      <c r="Q32" s="681"/>
      <c r="R32" s="681"/>
      <c r="S32" s="682"/>
    </row>
    <row r="33" spans="1:19" ht="24.75" customHeight="1">
      <c r="A33" s="666" t="s">
        <v>158</v>
      </c>
      <c r="B33" s="667"/>
      <c r="C33" s="668"/>
      <c r="D33" s="669" t="s">
        <v>147</v>
      </c>
      <c r="E33" s="670"/>
      <c r="F33" s="217"/>
      <c r="G33" s="218"/>
      <c r="H33" s="666" t="s">
        <v>152</v>
      </c>
      <c r="I33" s="667"/>
      <c r="J33" s="668"/>
      <c r="K33" s="669" t="s">
        <v>147</v>
      </c>
      <c r="L33" s="670"/>
      <c r="M33" s="217"/>
      <c r="N33" s="218"/>
      <c r="O33" s="666" t="s">
        <v>152</v>
      </c>
      <c r="P33" s="667"/>
      <c r="Q33" s="668"/>
      <c r="R33" s="669" t="s">
        <v>147</v>
      </c>
      <c r="S33" s="670"/>
    </row>
    <row r="34" spans="1:19" ht="15" customHeight="1">
      <c r="A34" s="671" t="s">
        <v>162</v>
      </c>
      <c r="B34" s="673"/>
      <c r="C34" s="674"/>
      <c r="D34" s="219">
        <v>1</v>
      </c>
      <c r="E34" s="220">
        <v>22</v>
      </c>
      <c r="F34" s="217"/>
      <c r="G34" s="218"/>
      <c r="H34" s="671" t="s">
        <v>162</v>
      </c>
      <c r="I34" s="673"/>
      <c r="J34" s="674"/>
      <c r="K34" s="219">
        <v>1</v>
      </c>
      <c r="L34" s="220">
        <v>22</v>
      </c>
      <c r="M34" s="217"/>
      <c r="N34" s="218"/>
      <c r="O34" s="671" t="s">
        <v>162</v>
      </c>
      <c r="P34" s="673"/>
      <c r="Q34" s="674"/>
      <c r="R34" s="219">
        <v>1</v>
      </c>
      <c r="S34" s="220">
        <v>22</v>
      </c>
    </row>
    <row r="35" spans="1:19" ht="15" customHeight="1">
      <c r="A35" s="672"/>
      <c r="B35" s="675"/>
      <c r="C35" s="676"/>
      <c r="D35" s="219">
        <v>2</v>
      </c>
      <c r="E35" s="221">
        <v>23</v>
      </c>
      <c r="F35" s="217"/>
      <c r="G35" s="218"/>
      <c r="H35" s="672"/>
      <c r="I35" s="675"/>
      <c r="J35" s="676"/>
      <c r="K35" s="219">
        <v>2</v>
      </c>
      <c r="L35" s="221">
        <v>23</v>
      </c>
      <c r="M35" s="217"/>
      <c r="N35" s="218"/>
      <c r="O35" s="672"/>
      <c r="P35" s="675"/>
      <c r="Q35" s="676"/>
      <c r="R35" s="219">
        <v>2</v>
      </c>
      <c r="S35" s="221">
        <v>23</v>
      </c>
    </row>
    <row r="36" spans="1:19" ht="15" customHeight="1">
      <c r="A36" s="683" t="s">
        <v>153</v>
      </c>
      <c r="B36" s="686" t="s">
        <v>154</v>
      </c>
      <c r="C36" s="689" t="s">
        <v>155</v>
      </c>
      <c r="D36" s="219">
        <v>3</v>
      </c>
      <c r="E36" s="221">
        <v>24</v>
      </c>
      <c r="F36" s="217"/>
      <c r="G36" s="218"/>
      <c r="H36" s="683" t="s">
        <v>153</v>
      </c>
      <c r="I36" s="686" t="s">
        <v>154</v>
      </c>
      <c r="J36" s="689" t="s">
        <v>155</v>
      </c>
      <c r="K36" s="219">
        <v>3</v>
      </c>
      <c r="L36" s="221">
        <v>24</v>
      </c>
      <c r="M36" s="217"/>
      <c r="N36" s="218"/>
      <c r="O36" s="683" t="s">
        <v>153</v>
      </c>
      <c r="P36" s="686" t="s">
        <v>154</v>
      </c>
      <c r="Q36" s="689" t="s">
        <v>155</v>
      </c>
      <c r="R36" s="219">
        <v>3</v>
      </c>
      <c r="S36" s="221">
        <v>24</v>
      </c>
    </row>
    <row r="37" spans="1:19" ht="15" customHeight="1">
      <c r="A37" s="684"/>
      <c r="B37" s="687"/>
      <c r="C37" s="690"/>
      <c r="D37" s="219">
        <v>4</v>
      </c>
      <c r="E37" s="221">
        <v>25</v>
      </c>
      <c r="F37" s="217"/>
      <c r="G37" s="218"/>
      <c r="H37" s="684"/>
      <c r="I37" s="687"/>
      <c r="J37" s="690"/>
      <c r="K37" s="219">
        <v>4</v>
      </c>
      <c r="L37" s="221">
        <v>25</v>
      </c>
      <c r="M37" s="217"/>
      <c r="N37" s="218"/>
      <c r="O37" s="684"/>
      <c r="P37" s="687"/>
      <c r="Q37" s="690"/>
      <c r="R37" s="219">
        <v>4</v>
      </c>
      <c r="S37" s="221">
        <v>25</v>
      </c>
    </row>
    <row r="38" spans="1:19" ht="15" customHeight="1">
      <c r="A38" s="685"/>
      <c r="B38" s="688"/>
      <c r="C38" s="691"/>
      <c r="D38" s="219">
        <v>5</v>
      </c>
      <c r="E38" s="221">
        <v>26</v>
      </c>
      <c r="F38" s="222"/>
      <c r="G38" s="218"/>
      <c r="H38" s="685"/>
      <c r="I38" s="688"/>
      <c r="J38" s="691"/>
      <c r="K38" s="219">
        <v>5</v>
      </c>
      <c r="L38" s="221">
        <v>26</v>
      </c>
      <c r="M38" s="222"/>
      <c r="N38" s="218"/>
      <c r="O38" s="685"/>
      <c r="P38" s="688"/>
      <c r="Q38" s="691"/>
      <c r="R38" s="219">
        <v>5</v>
      </c>
      <c r="S38" s="221">
        <v>26</v>
      </c>
    </row>
    <row r="39" spans="1:19" ht="15" customHeight="1">
      <c r="A39" s="692" t="s">
        <v>161</v>
      </c>
      <c r="B39" s="695" t="s">
        <v>29</v>
      </c>
      <c r="C39" s="697" t="s">
        <v>148</v>
      </c>
      <c r="D39" s="219">
        <v>6</v>
      </c>
      <c r="E39" s="221">
        <v>27</v>
      </c>
      <c r="F39" s="222"/>
      <c r="G39" s="218"/>
      <c r="H39" s="692" t="s">
        <v>161</v>
      </c>
      <c r="I39" s="695" t="s">
        <v>29</v>
      </c>
      <c r="J39" s="697" t="s">
        <v>148</v>
      </c>
      <c r="K39" s="219">
        <v>6</v>
      </c>
      <c r="L39" s="221">
        <v>27</v>
      </c>
      <c r="M39" s="222"/>
      <c r="N39" s="218"/>
      <c r="O39" s="692" t="s">
        <v>161</v>
      </c>
      <c r="P39" s="695" t="s">
        <v>29</v>
      </c>
      <c r="Q39" s="697" t="s">
        <v>148</v>
      </c>
      <c r="R39" s="219">
        <v>6</v>
      </c>
      <c r="S39" s="221">
        <v>27</v>
      </c>
    </row>
    <row r="40" spans="1:19" ht="15" customHeight="1">
      <c r="A40" s="693"/>
      <c r="B40" s="695"/>
      <c r="C40" s="695"/>
      <c r="D40" s="219">
        <v>7</v>
      </c>
      <c r="E40" s="221">
        <v>28</v>
      </c>
      <c r="F40" s="222"/>
      <c r="G40" s="218"/>
      <c r="H40" s="693"/>
      <c r="I40" s="695"/>
      <c r="J40" s="695"/>
      <c r="K40" s="219">
        <v>7</v>
      </c>
      <c r="L40" s="221">
        <v>28</v>
      </c>
      <c r="M40" s="222"/>
      <c r="N40" s="218"/>
      <c r="O40" s="693"/>
      <c r="P40" s="695"/>
      <c r="Q40" s="695"/>
      <c r="R40" s="219">
        <v>7</v>
      </c>
      <c r="S40" s="221">
        <v>28</v>
      </c>
    </row>
    <row r="41" spans="1:19" ht="15" customHeight="1">
      <c r="A41" s="694"/>
      <c r="B41" s="696"/>
      <c r="C41" s="696"/>
      <c r="D41" s="219">
        <v>8</v>
      </c>
      <c r="E41" s="221">
        <v>29</v>
      </c>
      <c r="F41" s="222"/>
      <c r="G41" s="218"/>
      <c r="H41" s="694"/>
      <c r="I41" s="696"/>
      <c r="J41" s="696"/>
      <c r="K41" s="219">
        <v>8</v>
      </c>
      <c r="L41" s="221">
        <v>29</v>
      </c>
      <c r="M41" s="222"/>
      <c r="N41" s="218"/>
      <c r="O41" s="694"/>
      <c r="P41" s="696"/>
      <c r="Q41" s="696"/>
      <c r="R41" s="219">
        <v>8</v>
      </c>
      <c r="S41" s="221">
        <v>29</v>
      </c>
    </row>
    <row r="42" spans="1:19" ht="15" customHeight="1">
      <c r="A42" s="698">
        <v>1</v>
      </c>
      <c r="B42" s="700"/>
      <c r="C42" s="700"/>
      <c r="D42" s="219">
        <v>9</v>
      </c>
      <c r="E42" s="221">
        <v>30</v>
      </c>
      <c r="F42" s="222"/>
      <c r="G42" s="218"/>
      <c r="H42" s="698">
        <v>1</v>
      </c>
      <c r="I42" s="700"/>
      <c r="J42" s="700"/>
      <c r="K42" s="219">
        <v>9</v>
      </c>
      <c r="L42" s="221">
        <v>30</v>
      </c>
      <c r="M42" s="222"/>
      <c r="N42" s="218"/>
      <c r="O42" s="698">
        <v>1</v>
      </c>
      <c r="P42" s="700"/>
      <c r="Q42" s="700"/>
      <c r="R42" s="219">
        <v>9</v>
      </c>
      <c r="S42" s="221">
        <v>30</v>
      </c>
    </row>
    <row r="43" spans="1:19" ht="15" customHeight="1">
      <c r="A43" s="699"/>
      <c r="B43" s="701"/>
      <c r="C43" s="701"/>
      <c r="D43" s="219">
        <v>10</v>
      </c>
      <c r="E43" s="221"/>
      <c r="F43" s="222"/>
      <c r="G43" s="218"/>
      <c r="H43" s="699"/>
      <c r="I43" s="701"/>
      <c r="J43" s="701"/>
      <c r="K43" s="219">
        <v>10</v>
      </c>
      <c r="L43" s="221"/>
      <c r="M43" s="222"/>
      <c r="N43" s="218"/>
      <c r="O43" s="699"/>
      <c r="P43" s="701"/>
      <c r="Q43" s="701"/>
      <c r="R43" s="219">
        <v>10</v>
      </c>
      <c r="S43" s="221"/>
    </row>
    <row r="44" spans="1:19" ht="15" customHeight="1">
      <c r="A44" s="698">
        <v>2</v>
      </c>
      <c r="B44" s="700"/>
      <c r="C44" s="700"/>
      <c r="D44" s="219">
        <v>11</v>
      </c>
      <c r="E44" s="221"/>
      <c r="F44" s="222"/>
      <c r="G44" s="218"/>
      <c r="H44" s="698">
        <v>2</v>
      </c>
      <c r="I44" s="700"/>
      <c r="J44" s="700"/>
      <c r="K44" s="219">
        <v>11</v>
      </c>
      <c r="L44" s="221"/>
      <c r="M44" s="222"/>
      <c r="N44" s="218"/>
      <c r="O44" s="698">
        <v>2</v>
      </c>
      <c r="P44" s="700"/>
      <c r="Q44" s="700"/>
      <c r="R44" s="219">
        <v>11</v>
      </c>
      <c r="S44" s="221"/>
    </row>
    <row r="45" spans="1:19" ht="15" customHeight="1">
      <c r="A45" s="699"/>
      <c r="B45" s="701"/>
      <c r="C45" s="701"/>
      <c r="D45" s="219">
        <v>12</v>
      </c>
      <c r="E45" s="221"/>
      <c r="F45" s="222"/>
      <c r="G45" s="218"/>
      <c r="H45" s="699"/>
      <c r="I45" s="701"/>
      <c r="J45" s="701"/>
      <c r="K45" s="219">
        <v>12</v>
      </c>
      <c r="L45" s="221"/>
      <c r="M45" s="222"/>
      <c r="N45" s="218"/>
      <c r="O45" s="699"/>
      <c r="P45" s="701"/>
      <c r="Q45" s="701"/>
      <c r="R45" s="219">
        <v>12</v>
      </c>
      <c r="S45" s="221"/>
    </row>
    <row r="46" spans="1:19" ht="15" customHeight="1">
      <c r="A46" s="698">
        <v>3</v>
      </c>
      <c r="B46" s="700"/>
      <c r="C46" s="700"/>
      <c r="D46" s="219">
        <v>13</v>
      </c>
      <c r="E46" s="221"/>
      <c r="F46" s="222"/>
      <c r="G46" s="218"/>
      <c r="H46" s="698">
        <v>3</v>
      </c>
      <c r="I46" s="700"/>
      <c r="J46" s="700"/>
      <c r="K46" s="219">
        <v>13</v>
      </c>
      <c r="L46" s="221"/>
      <c r="M46" s="222"/>
      <c r="N46" s="218"/>
      <c r="O46" s="698">
        <v>3</v>
      </c>
      <c r="P46" s="700"/>
      <c r="Q46" s="700"/>
      <c r="R46" s="219">
        <v>13</v>
      </c>
      <c r="S46" s="221"/>
    </row>
    <row r="47" spans="1:19" ht="15" customHeight="1">
      <c r="A47" s="699"/>
      <c r="B47" s="701"/>
      <c r="C47" s="701"/>
      <c r="D47" s="219">
        <v>14</v>
      </c>
      <c r="E47" s="221"/>
      <c r="F47" s="222"/>
      <c r="G47" s="218"/>
      <c r="H47" s="699"/>
      <c r="I47" s="701"/>
      <c r="J47" s="701"/>
      <c r="K47" s="219">
        <v>14</v>
      </c>
      <c r="L47" s="221"/>
      <c r="M47" s="222"/>
      <c r="N47" s="218"/>
      <c r="O47" s="699"/>
      <c r="P47" s="701"/>
      <c r="Q47" s="701"/>
      <c r="R47" s="219">
        <v>14</v>
      </c>
      <c r="S47" s="221"/>
    </row>
    <row r="48" spans="1:19" ht="15" customHeight="1">
      <c r="A48" s="698">
        <v>4</v>
      </c>
      <c r="B48" s="700"/>
      <c r="C48" s="700"/>
      <c r="D48" s="219">
        <v>15</v>
      </c>
      <c r="E48" s="221"/>
      <c r="F48" s="222"/>
      <c r="G48" s="218"/>
      <c r="H48" s="698">
        <v>4</v>
      </c>
      <c r="I48" s="700"/>
      <c r="J48" s="700"/>
      <c r="K48" s="219">
        <v>15</v>
      </c>
      <c r="L48" s="221"/>
      <c r="M48" s="222"/>
      <c r="N48" s="218"/>
      <c r="O48" s="698">
        <v>4</v>
      </c>
      <c r="P48" s="700"/>
      <c r="Q48" s="700"/>
      <c r="R48" s="219">
        <v>15</v>
      </c>
      <c r="S48" s="221"/>
    </row>
    <row r="49" spans="1:19" ht="15" customHeight="1">
      <c r="A49" s="699"/>
      <c r="B49" s="701"/>
      <c r="C49" s="701"/>
      <c r="D49" s="219">
        <v>16</v>
      </c>
      <c r="E49" s="221"/>
      <c r="F49" s="222"/>
      <c r="G49" s="218"/>
      <c r="H49" s="699"/>
      <c r="I49" s="701"/>
      <c r="J49" s="701"/>
      <c r="K49" s="219">
        <v>16</v>
      </c>
      <c r="L49" s="221"/>
      <c r="M49" s="222"/>
      <c r="N49" s="218"/>
      <c r="O49" s="699"/>
      <c r="P49" s="701"/>
      <c r="Q49" s="701"/>
      <c r="R49" s="219">
        <v>16</v>
      </c>
      <c r="S49" s="221"/>
    </row>
    <row r="50" spans="1:19" ht="15" customHeight="1">
      <c r="A50" s="698">
        <v>5</v>
      </c>
      <c r="B50" s="700"/>
      <c r="C50" s="700"/>
      <c r="D50" s="219">
        <v>17</v>
      </c>
      <c r="E50" s="221"/>
      <c r="F50" s="222"/>
      <c r="G50" s="218"/>
      <c r="H50" s="698">
        <v>5</v>
      </c>
      <c r="I50" s="700"/>
      <c r="J50" s="700"/>
      <c r="K50" s="219">
        <v>17</v>
      </c>
      <c r="L50" s="221"/>
      <c r="M50" s="222"/>
      <c r="N50" s="218"/>
      <c r="O50" s="698">
        <v>5</v>
      </c>
      <c r="P50" s="700"/>
      <c r="Q50" s="700"/>
      <c r="R50" s="219">
        <v>17</v>
      </c>
      <c r="S50" s="221"/>
    </row>
    <row r="51" spans="1:19" ht="15" customHeight="1">
      <c r="A51" s="699"/>
      <c r="B51" s="701"/>
      <c r="C51" s="701"/>
      <c r="D51" s="219">
        <v>18</v>
      </c>
      <c r="E51" s="221"/>
      <c r="F51" s="222"/>
      <c r="G51" s="218"/>
      <c r="H51" s="699"/>
      <c r="I51" s="701"/>
      <c r="J51" s="701"/>
      <c r="K51" s="219">
        <v>18</v>
      </c>
      <c r="L51" s="221"/>
      <c r="M51" s="222"/>
      <c r="N51" s="218"/>
      <c r="O51" s="699"/>
      <c r="P51" s="701"/>
      <c r="Q51" s="701"/>
      <c r="R51" s="219">
        <v>18</v>
      </c>
      <c r="S51" s="221"/>
    </row>
    <row r="52" spans="1:19" ht="15" customHeight="1">
      <c r="A52" s="698">
        <v>6</v>
      </c>
      <c r="B52" s="700"/>
      <c r="C52" s="700"/>
      <c r="D52" s="219">
        <v>19</v>
      </c>
      <c r="E52" s="221"/>
      <c r="F52" s="222"/>
      <c r="G52" s="218"/>
      <c r="H52" s="698">
        <v>6</v>
      </c>
      <c r="I52" s="700"/>
      <c r="J52" s="700"/>
      <c r="K52" s="219">
        <v>19</v>
      </c>
      <c r="L52" s="221"/>
      <c r="M52" s="222"/>
      <c r="N52" s="218"/>
      <c r="O52" s="698">
        <v>6</v>
      </c>
      <c r="P52" s="700"/>
      <c r="Q52" s="700"/>
      <c r="R52" s="219">
        <v>19</v>
      </c>
      <c r="S52" s="221"/>
    </row>
    <row r="53" spans="1:19" ht="15" customHeight="1">
      <c r="A53" s="699"/>
      <c r="B53" s="701"/>
      <c r="C53" s="701"/>
      <c r="D53" s="219">
        <v>20</v>
      </c>
      <c r="E53" s="221"/>
      <c r="F53" s="222"/>
      <c r="G53" s="218"/>
      <c r="H53" s="699"/>
      <c r="I53" s="701"/>
      <c r="J53" s="701"/>
      <c r="K53" s="219">
        <v>20</v>
      </c>
      <c r="L53" s="221"/>
      <c r="M53" s="222"/>
      <c r="N53" s="218"/>
      <c r="O53" s="699"/>
      <c r="P53" s="701"/>
      <c r="Q53" s="701"/>
      <c r="R53" s="219">
        <v>20</v>
      </c>
      <c r="S53" s="221"/>
    </row>
    <row r="54" spans="1:19" ht="15" customHeight="1">
      <c r="A54" s="702" t="s">
        <v>156</v>
      </c>
      <c r="B54" s="704"/>
      <c r="C54" s="705"/>
      <c r="D54" s="219">
        <v>21</v>
      </c>
      <c r="E54" s="221"/>
      <c r="F54" s="222"/>
      <c r="G54" s="218"/>
      <c r="H54" s="702" t="s">
        <v>156</v>
      </c>
      <c r="I54" s="704"/>
      <c r="J54" s="705"/>
      <c r="K54" s="219">
        <v>21</v>
      </c>
      <c r="L54" s="221"/>
      <c r="M54" s="222"/>
      <c r="N54" s="218"/>
      <c r="O54" s="702" t="s">
        <v>156</v>
      </c>
      <c r="P54" s="704"/>
      <c r="Q54" s="705"/>
      <c r="R54" s="219">
        <v>21</v>
      </c>
      <c r="S54" s="221"/>
    </row>
    <row r="55" spans="1:19" ht="15" customHeight="1" thickBot="1">
      <c r="A55" s="703"/>
      <c r="B55" s="706"/>
      <c r="C55" s="707"/>
      <c r="D55" s="223"/>
      <c r="E55" s="224"/>
      <c r="F55" s="222"/>
      <c r="G55" s="218"/>
      <c r="H55" s="703"/>
      <c r="I55" s="706"/>
      <c r="J55" s="707"/>
      <c r="K55" s="223"/>
      <c r="L55" s="224"/>
      <c r="M55" s="222"/>
      <c r="N55" s="218"/>
      <c r="O55" s="703"/>
      <c r="P55" s="706"/>
      <c r="Q55" s="707"/>
      <c r="R55" s="223"/>
      <c r="S55" s="224"/>
    </row>
    <row r="56" spans="1:19" ht="16.5" customHeight="1">
      <c r="A56" s="708" t="s">
        <v>149</v>
      </c>
      <c r="B56" s="708"/>
      <c r="C56" s="708"/>
      <c r="D56" s="708"/>
      <c r="E56" s="708"/>
      <c r="F56" s="222"/>
      <c r="G56" s="218"/>
      <c r="H56" s="708" t="s">
        <v>149</v>
      </c>
      <c r="I56" s="708"/>
      <c r="J56" s="708"/>
      <c r="K56" s="708"/>
      <c r="L56" s="708"/>
      <c r="M56" s="222"/>
      <c r="N56" s="218"/>
      <c r="O56" s="708" t="s">
        <v>149</v>
      </c>
      <c r="P56" s="708"/>
      <c r="Q56" s="708"/>
      <c r="R56" s="708"/>
      <c r="S56" s="708"/>
    </row>
  </sheetData>
  <sheetProtection/>
  <mergeCells count="207">
    <mergeCell ref="O31:S31"/>
    <mergeCell ref="O32:S32"/>
    <mergeCell ref="O30:S30"/>
    <mergeCell ref="O33:Q33"/>
    <mergeCell ref="R33:S33"/>
    <mergeCell ref="O34:O35"/>
    <mergeCell ref="P34:Q35"/>
    <mergeCell ref="P50:P51"/>
    <mergeCell ref="Q50:Q51"/>
    <mergeCell ref="P52:P53"/>
    <mergeCell ref="Q52:Q53"/>
    <mergeCell ref="P44:P45"/>
    <mergeCell ref="Q44:Q45"/>
    <mergeCell ref="P46:P47"/>
    <mergeCell ref="Q46:Q47"/>
    <mergeCell ref="P48:P49"/>
    <mergeCell ref="Q48:Q49"/>
    <mergeCell ref="P36:P38"/>
    <mergeCell ref="Q36:Q38"/>
    <mergeCell ref="P15:P16"/>
    <mergeCell ref="Q15:Q16"/>
    <mergeCell ref="P17:P18"/>
    <mergeCell ref="Q17:Q18"/>
    <mergeCell ref="P19:P20"/>
    <mergeCell ref="Q19:Q20"/>
    <mergeCell ref="O27:S27"/>
    <mergeCell ref="O28:S28"/>
    <mergeCell ref="P7:P9"/>
    <mergeCell ref="Q7:Q9"/>
    <mergeCell ref="O7:O9"/>
    <mergeCell ref="P10:P12"/>
    <mergeCell ref="Q10:Q12"/>
    <mergeCell ref="P13:P14"/>
    <mergeCell ref="Q13:Q14"/>
    <mergeCell ref="O10:O12"/>
    <mergeCell ref="O1:S1"/>
    <mergeCell ref="O4:Q4"/>
    <mergeCell ref="R4:S4"/>
    <mergeCell ref="O2:S2"/>
    <mergeCell ref="O3:S3"/>
    <mergeCell ref="O5:O6"/>
    <mergeCell ref="P5:Q6"/>
    <mergeCell ref="O54:O55"/>
    <mergeCell ref="P54:Q55"/>
    <mergeCell ref="O56:S56"/>
    <mergeCell ref="A54:A55"/>
    <mergeCell ref="B54:C55"/>
    <mergeCell ref="H54:H55"/>
    <mergeCell ref="I54:J55"/>
    <mergeCell ref="A56:E56"/>
    <mergeCell ref="H56:L56"/>
    <mergeCell ref="B50:B51"/>
    <mergeCell ref="C50:C51"/>
    <mergeCell ref="H50:H51"/>
    <mergeCell ref="O50:O51"/>
    <mergeCell ref="A52:A53"/>
    <mergeCell ref="B52:B53"/>
    <mergeCell ref="C52:C53"/>
    <mergeCell ref="H52:H53"/>
    <mergeCell ref="I52:I53"/>
    <mergeCell ref="H32:L32"/>
    <mergeCell ref="A36:A38"/>
    <mergeCell ref="B36:B38"/>
    <mergeCell ref="J52:J53"/>
    <mergeCell ref="O52:O53"/>
    <mergeCell ref="I50:I51"/>
    <mergeCell ref="J50:J51"/>
    <mergeCell ref="J48:J49"/>
    <mergeCell ref="O48:O49"/>
    <mergeCell ref="A50:A51"/>
    <mergeCell ref="B46:B47"/>
    <mergeCell ref="C46:C47"/>
    <mergeCell ref="H46:H47"/>
    <mergeCell ref="I46:I47"/>
    <mergeCell ref="J46:J47"/>
    <mergeCell ref="H2:L2"/>
    <mergeCell ref="H3:L3"/>
    <mergeCell ref="A31:E31"/>
    <mergeCell ref="A32:E32"/>
    <mergeCell ref="H31:L31"/>
    <mergeCell ref="O44:O45"/>
    <mergeCell ref="I42:I43"/>
    <mergeCell ref="A42:A43"/>
    <mergeCell ref="O46:O47"/>
    <mergeCell ref="A48:A49"/>
    <mergeCell ref="B48:B49"/>
    <mergeCell ref="C48:C49"/>
    <mergeCell ref="H48:H49"/>
    <mergeCell ref="I48:I49"/>
    <mergeCell ref="A46:A47"/>
    <mergeCell ref="A44:A45"/>
    <mergeCell ref="B44:B45"/>
    <mergeCell ref="C44:C45"/>
    <mergeCell ref="H44:H45"/>
    <mergeCell ref="I44:I45"/>
    <mergeCell ref="J44:J45"/>
    <mergeCell ref="P39:P41"/>
    <mergeCell ref="Q39:Q41"/>
    <mergeCell ref="P42:P43"/>
    <mergeCell ref="Q42:Q43"/>
    <mergeCell ref="J39:J41"/>
    <mergeCell ref="O39:O41"/>
    <mergeCell ref="J42:J43"/>
    <mergeCell ref="O42:O43"/>
    <mergeCell ref="B42:B43"/>
    <mergeCell ref="C42:C43"/>
    <mergeCell ref="H42:H43"/>
    <mergeCell ref="C36:C38"/>
    <mergeCell ref="H36:H38"/>
    <mergeCell ref="I36:I38"/>
    <mergeCell ref="J36:J38"/>
    <mergeCell ref="O36:O38"/>
    <mergeCell ref="A39:A41"/>
    <mergeCell ref="B39:B41"/>
    <mergeCell ref="C39:C41"/>
    <mergeCell ref="H39:H41"/>
    <mergeCell ref="I39:I41"/>
    <mergeCell ref="A33:C33"/>
    <mergeCell ref="D33:E33"/>
    <mergeCell ref="H33:J33"/>
    <mergeCell ref="K33:L33"/>
    <mergeCell ref="A34:A35"/>
    <mergeCell ref="B34:C35"/>
    <mergeCell ref="H34:H35"/>
    <mergeCell ref="I34:J35"/>
    <mergeCell ref="O21:O22"/>
    <mergeCell ref="O23:O24"/>
    <mergeCell ref="P23:P24"/>
    <mergeCell ref="Q23:Q24"/>
    <mergeCell ref="O25:O26"/>
    <mergeCell ref="P25:Q26"/>
    <mergeCell ref="P21:P22"/>
    <mergeCell ref="Q21:Q22"/>
    <mergeCell ref="O17:O18"/>
    <mergeCell ref="O19:O20"/>
    <mergeCell ref="O13:O14"/>
    <mergeCell ref="O15:O16"/>
    <mergeCell ref="I19:I20"/>
    <mergeCell ref="J19:J20"/>
    <mergeCell ref="J13:J14"/>
    <mergeCell ref="I15:I16"/>
    <mergeCell ref="J15:J16"/>
    <mergeCell ref="H30:L30"/>
    <mergeCell ref="H25:H26"/>
    <mergeCell ref="I25:J26"/>
    <mergeCell ref="H27:L27"/>
    <mergeCell ref="H28:L28"/>
    <mergeCell ref="H21:H22"/>
    <mergeCell ref="I21:I22"/>
    <mergeCell ref="J21:J22"/>
    <mergeCell ref="H23:H24"/>
    <mergeCell ref="I23:I24"/>
    <mergeCell ref="J23:J24"/>
    <mergeCell ref="H17:H18"/>
    <mergeCell ref="I17:I18"/>
    <mergeCell ref="J17:J18"/>
    <mergeCell ref="H19:H20"/>
    <mergeCell ref="H15:H16"/>
    <mergeCell ref="A23:A24"/>
    <mergeCell ref="B23:B24"/>
    <mergeCell ref="H7:H9"/>
    <mergeCell ref="I7:I9"/>
    <mergeCell ref="J7:J9"/>
    <mergeCell ref="H10:H12"/>
    <mergeCell ref="I10:I12"/>
    <mergeCell ref="J10:J12"/>
    <mergeCell ref="H13:H14"/>
    <mergeCell ref="I13:I14"/>
    <mergeCell ref="B21:B22"/>
    <mergeCell ref="C21:C22"/>
    <mergeCell ref="A27:E27"/>
    <mergeCell ref="A28:E28"/>
    <mergeCell ref="A30:E30"/>
    <mergeCell ref="H1:L1"/>
    <mergeCell ref="H4:J4"/>
    <mergeCell ref="K4:L4"/>
    <mergeCell ref="H5:H6"/>
    <mergeCell ref="I5:J6"/>
    <mergeCell ref="A17:A18"/>
    <mergeCell ref="B17:B18"/>
    <mergeCell ref="C17:C18"/>
    <mergeCell ref="C23:C24"/>
    <mergeCell ref="A25:A26"/>
    <mergeCell ref="B25:C26"/>
    <mergeCell ref="A19:A20"/>
    <mergeCell ref="B19:B20"/>
    <mergeCell ref="C19:C20"/>
    <mergeCell ref="A21:A22"/>
    <mergeCell ref="A13:A14"/>
    <mergeCell ref="B13:B14"/>
    <mergeCell ref="C13:C14"/>
    <mergeCell ref="A15:A16"/>
    <mergeCell ref="B15:B16"/>
    <mergeCell ref="C15:C16"/>
    <mergeCell ref="A7:A9"/>
    <mergeCell ref="B7:B9"/>
    <mergeCell ref="C7:C9"/>
    <mergeCell ref="A10:A12"/>
    <mergeCell ref="B10:B12"/>
    <mergeCell ref="C10:C12"/>
    <mergeCell ref="A1:E1"/>
    <mergeCell ref="A4:C4"/>
    <mergeCell ref="D4:E4"/>
    <mergeCell ref="A5:A6"/>
    <mergeCell ref="B5:C6"/>
    <mergeCell ref="A2:E2"/>
    <mergeCell ref="A3:E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U44"/>
  <sheetViews>
    <sheetView zoomScalePageLayoutView="0" workbookViewId="0" topLeftCell="A1">
      <selection activeCell="S9" sqref="S9"/>
    </sheetView>
  </sheetViews>
  <sheetFormatPr defaultColWidth="9.00390625" defaultRowHeight="13.5"/>
  <cols>
    <col min="1" max="1" width="3.00390625" style="0" customWidth="1"/>
    <col min="2" max="2" width="0.875" style="0" customWidth="1"/>
    <col min="3" max="3" width="24.25390625" style="0" customWidth="1"/>
    <col min="5" max="5" width="11.00390625" style="40" customWidth="1"/>
    <col min="6" max="6" width="2.125" style="0" customWidth="1"/>
    <col min="7" max="7" width="3.25390625" style="0" customWidth="1"/>
    <col min="8" max="8" width="0.875" style="0" customWidth="1"/>
    <col min="9" max="9" width="24.25390625" style="0" customWidth="1"/>
    <col min="11" max="11" width="10.625" style="40" customWidth="1"/>
    <col min="12" max="12" width="2.75390625" style="0" customWidth="1"/>
    <col min="14" max="14" width="5.375" style="0" customWidth="1"/>
    <col min="15" max="15" width="3.375" style="0" customWidth="1"/>
    <col min="16" max="17" width="3.25390625" style="0" customWidth="1"/>
    <col min="18" max="18" width="4.00390625" style="0" customWidth="1"/>
    <col min="19" max="19" width="3.375" style="0" customWidth="1"/>
    <col min="20" max="20" width="3.75390625" style="0" customWidth="1"/>
    <col min="21" max="21" width="13.00390625" style="0" customWidth="1"/>
  </cols>
  <sheetData>
    <row r="1" spans="3:9" ht="12.75">
      <c r="C1" t="str">
        <f>'要綱'!A3&amp;"参加チーム"</f>
        <v>第44回新報児童オリンピックU-１０地区大会参加チーム</v>
      </c>
      <c r="I1" t="str">
        <f>C1</f>
        <v>第44回新報児童オリンピックU-１０地区大会参加チーム</v>
      </c>
    </row>
    <row r="2" spans="3:21" ht="12.75">
      <c r="C2" s="710" t="s">
        <v>59</v>
      </c>
      <c r="D2" s="710"/>
      <c r="E2" s="34" t="s">
        <v>60</v>
      </c>
      <c r="I2" s="710" t="s">
        <v>61</v>
      </c>
      <c r="J2" s="710"/>
      <c r="K2" s="34" t="s">
        <v>60</v>
      </c>
      <c r="M2" s="41" t="s">
        <v>62</v>
      </c>
      <c r="N2" s="76" t="str">
        <f>'要綱'!A2</f>
        <v>第3回宮古地区大会３・４年生大会</v>
      </c>
      <c r="O2" s="42"/>
      <c r="P2" s="42"/>
      <c r="Q2" s="42"/>
      <c r="R2" s="42"/>
      <c r="S2" s="42"/>
      <c r="T2" s="42"/>
      <c r="U2" s="43"/>
    </row>
    <row r="3" spans="1:21" ht="12.75">
      <c r="A3" s="44">
        <v>1</v>
      </c>
      <c r="B3" s="45"/>
      <c r="C3" s="379" t="s">
        <v>219</v>
      </c>
      <c r="D3" s="47" t="s">
        <v>22</v>
      </c>
      <c r="E3" s="48">
        <v>3000</v>
      </c>
      <c r="F3" s="22"/>
      <c r="G3" s="44">
        <v>1</v>
      </c>
      <c r="H3" s="45"/>
      <c r="I3" s="380" t="s">
        <v>249</v>
      </c>
      <c r="J3" s="50" t="s">
        <v>23</v>
      </c>
      <c r="K3" s="51">
        <v>3000</v>
      </c>
      <c r="M3" s="52"/>
      <c r="N3" s="74" t="str">
        <f>'要綱'!A3</f>
        <v>第44回新報児童オリンピックU-１０地区大会</v>
      </c>
      <c r="O3" s="54"/>
      <c r="P3" s="54"/>
      <c r="Q3" s="54"/>
      <c r="R3" s="54"/>
      <c r="S3" s="54"/>
      <c r="T3" s="54"/>
      <c r="U3" s="55"/>
    </row>
    <row r="4" spans="1:21" ht="12.75">
      <c r="A4" s="44">
        <v>2</v>
      </c>
      <c r="B4" s="45"/>
      <c r="C4" s="379" t="s">
        <v>63</v>
      </c>
      <c r="D4" s="47" t="s">
        <v>22</v>
      </c>
      <c r="E4" s="48">
        <v>3000</v>
      </c>
      <c r="F4" s="22"/>
      <c r="G4" s="44">
        <v>2</v>
      </c>
      <c r="H4" s="45"/>
      <c r="I4" s="380" t="s">
        <v>219</v>
      </c>
      <c r="J4" s="50" t="s">
        <v>23</v>
      </c>
      <c r="K4" s="51">
        <v>3000</v>
      </c>
      <c r="M4" s="56"/>
      <c r="N4" s="74" t="s">
        <v>146</v>
      </c>
      <c r="O4" s="54"/>
      <c r="P4" s="54"/>
      <c r="Q4" s="54"/>
      <c r="R4" s="54"/>
      <c r="S4" s="54"/>
      <c r="T4" s="54"/>
      <c r="U4" s="55"/>
    </row>
    <row r="5" spans="1:21" ht="12.75">
      <c r="A5" s="44">
        <v>3</v>
      </c>
      <c r="B5" s="45"/>
      <c r="C5" s="379" t="s">
        <v>263</v>
      </c>
      <c r="D5" s="47" t="s">
        <v>22</v>
      </c>
      <c r="E5" s="48">
        <v>3000</v>
      </c>
      <c r="F5" s="22"/>
      <c r="G5" s="44">
        <v>3</v>
      </c>
      <c r="H5" s="45"/>
      <c r="I5" s="380" t="s">
        <v>212</v>
      </c>
      <c r="J5" s="50" t="s">
        <v>23</v>
      </c>
      <c r="K5" s="51">
        <v>3000</v>
      </c>
      <c r="M5" s="56"/>
      <c r="N5" s="54"/>
      <c r="O5" s="54"/>
      <c r="P5" s="54"/>
      <c r="Q5" s="54"/>
      <c r="R5" s="54"/>
      <c r="S5" s="54"/>
      <c r="T5" s="54"/>
      <c r="U5" s="55"/>
    </row>
    <row r="6" spans="1:21" ht="12.75">
      <c r="A6" s="44">
        <v>4</v>
      </c>
      <c r="B6" s="45"/>
      <c r="C6" s="379" t="s">
        <v>264</v>
      </c>
      <c r="D6" s="47" t="s">
        <v>22</v>
      </c>
      <c r="E6" s="48">
        <v>3000</v>
      </c>
      <c r="F6" s="22"/>
      <c r="G6" s="44">
        <v>4</v>
      </c>
      <c r="H6" s="45"/>
      <c r="I6" s="380" t="s">
        <v>198</v>
      </c>
      <c r="J6" s="50" t="s">
        <v>23</v>
      </c>
      <c r="K6" s="51">
        <v>3000</v>
      </c>
      <c r="M6" s="56"/>
      <c r="N6" s="54"/>
      <c r="O6" s="54"/>
      <c r="P6" s="54"/>
      <c r="Q6" s="54"/>
      <c r="R6" s="54"/>
      <c r="S6" s="54"/>
      <c r="T6" s="54"/>
      <c r="U6" s="55"/>
    </row>
    <row r="7" spans="1:21" ht="12.75">
      <c r="A7" s="44">
        <v>5</v>
      </c>
      <c r="B7" s="45"/>
      <c r="C7" s="379" t="s">
        <v>218</v>
      </c>
      <c r="D7" s="47" t="s">
        <v>22</v>
      </c>
      <c r="E7" s="48">
        <v>3000</v>
      </c>
      <c r="F7" s="22"/>
      <c r="G7" s="44">
        <v>5</v>
      </c>
      <c r="H7" s="45"/>
      <c r="I7" s="380" t="s">
        <v>247</v>
      </c>
      <c r="J7" s="50" t="s">
        <v>23</v>
      </c>
      <c r="K7" s="51">
        <v>1500</v>
      </c>
      <c r="M7" s="57"/>
      <c r="N7" s="58"/>
      <c r="O7" s="58"/>
      <c r="P7" s="58"/>
      <c r="Q7" s="58"/>
      <c r="R7" s="58"/>
      <c r="S7" s="58"/>
      <c r="T7" s="58"/>
      <c r="U7" s="59"/>
    </row>
    <row r="8" spans="1:21" ht="12.75">
      <c r="A8" s="44">
        <v>6</v>
      </c>
      <c r="B8" s="45"/>
      <c r="C8" s="362" t="s">
        <v>254</v>
      </c>
      <c r="D8" s="47" t="s">
        <v>22</v>
      </c>
      <c r="E8" s="48">
        <v>3000</v>
      </c>
      <c r="F8" s="23"/>
      <c r="G8" s="44">
        <v>6</v>
      </c>
      <c r="H8" s="45"/>
      <c r="I8" s="380" t="s">
        <v>263</v>
      </c>
      <c r="J8" s="50" t="s">
        <v>23</v>
      </c>
      <c r="K8" s="51">
        <v>3000</v>
      </c>
      <c r="M8" s="52" t="s">
        <v>67</v>
      </c>
      <c r="N8" s="412" t="s">
        <v>220</v>
      </c>
      <c r="O8" s="74">
        <v>5</v>
      </c>
      <c r="P8" s="53" t="s">
        <v>68</v>
      </c>
      <c r="Q8" s="74">
        <v>4</v>
      </c>
      <c r="R8" s="53" t="s">
        <v>69</v>
      </c>
      <c r="S8" s="74">
        <v>30</v>
      </c>
      <c r="T8" s="53" t="s">
        <v>64</v>
      </c>
      <c r="U8" s="75" t="s">
        <v>250</v>
      </c>
    </row>
    <row r="9" spans="1:21" ht="12.75">
      <c r="A9" s="44">
        <v>7</v>
      </c>
      <c r="B9" s="24"/>
      <c r="C9" s="362" t="s">
        <v>253</v>
      </c>
      <c r="D9" s="47" t="s">
        <v>22</v>
      </c>
      <c r="E9" s="48">
        <v>3000</v>
      </c>
      <c r="F9" s="23"/>
      <c r="G9" s="44">
        <v>7</v>
      </c>
      <c r="H9" s="24"/>
      <c r="I9" s="380" t="s">
        <v>264</v>
      </c>
      <c r="J9" s="50" t="s">
        <v>23</v>
      </c>
      <c r="K9" s="51">
        <v>3000</v>
      </c>
      <c r="M9" s="56"/>
      <c r="N9" s="54"/>
      <c r="O9" s="54"/>
      <c r="P9" s="54"/>
      <c r="Q9" s="54"/>
      <c r="R9" s="54"/>
      <c r="S9" s="54"/>
      <c r="T9" s="54"/>
      <c r="U9" s="55"/>
    </row>
    <row r="10" spans="1:21" ht="12.75">
      <c r="A10" s="44">
        <v>8</v>
      </c>
      <c r="B10" s="24"/>
      <c r="C10" s="379"/>
      <c r="D10" s="47"/>
      <c r="E10" s="48"/>
      <c r="F10" s="22"/>
      <c r="G10" s="44">
        <v>8</v>
      </c>
      <c r="H10" s="24"/>
      <c r="I10" s="363" t="s">
        <v>248</v>
      </c>
      <c r="J10" s="50" t="s">
        <v>23</v>
      </c>
      <c r="K10" s="51">
        <v>3000</v>
      </c>
      <c r="M10" s="56"/>
      <c r="N10" s="54"/>
      <c r="O10" s="53"/>
      <c r="P10" s="53"/>
      <c r="Q10" s="53"/>
      <c r="R10" s="53"/>
      <c r="S10" s="53"/>
      <c r="T10" s="53"/>
      <c r="U10" s="55"/>
    </row>
    <row r="11" spans="1:21" ht="12.75">
      <c r="A11" s="44">
        <v>9</v>
      </c>
      <c r="B11" s="24"/>
      <c r="C11" s="379"/>
      <c r="D11" s="47"/>
      <c r="E11" s="48"/>
      <c r="F11" s="22"/>
      <c r="G11" s="44">
        <v>9</v>
      </c>
      <c r="H11" s="24"/>
      <c r="I11" s="363" t="s">
        <v>214</v>
      </c>
      <c r="J11" s="50" t="s">
        <v>23</v>
      </c>
      <c r="K11" s="51">
        <v>3000</v>
      </c>
      <c r="M11" s="56"/>
      <c r="N11" s="54"/>
      <c r="O11" s="53"/>
      <c r="P11" s="53"/>
      <c r="Q11" s="53"/>
      <c r="R11" s="53"/>
      <c r="S11" s="53"/>
      <c r="T11" s="53"/>
      <c r="U11" s="55"/>
    </row>
    <row r="12" spans="1:21" ht="12.75">
      <c r="A12" s="44">
        <v>10</v>
      </c>
      <c r="B12" s="24"/>
      <c r="C12" s="46"/>
      <c r="D12" s="47"/>
      <c r="E12" s="48"/>
      <c r="F12" s="22"/>
      <c r="G12" s="44">
        <v>10</v>
      </c>
      <c r="H12" s="24"/>
      <c r="I12" s="363" t="s">
        <v>63</v>
      </c>
      <c r="J12" s="50" t="s">
        <v>23</v>
      </c>
      <c r="K12" s="51">
        <v>1500</v>
      </c>
      <c r="M12" s="41" t="s">
        <v>65</v>
      </c>
      <c r="N12" s="76" t="s">
        <v>79</v>
      </c>
      <c r="O12" s="42"/>
      <c r="P12" s="42"/>
      <c r="Q12" s="42"/>
      <c r="R12" s="42"/>
      <c r="S12" s="42"/>
      <c r="T12" s="42"/>
      <c r="U12" s="43"/>
    </row>
    <row r="13" spans="1:21" ht="12.75">
      <c r="A13" s="44">
        <v>11</v>
      </c>
      <c r="B13" s="24"/>
      <c r="C13" s="46"/>
      <c r="D13" s="47"/>
      <c r="E13" s="48"/>
      <c r="F13" s="22"/>
      <c r="G13" s="44">
        <v>11</v>
      </c>
      <c r="H13" s="24"/>
      <c r="I13" s="363"/>
      <c r="J13" s="50"/>
      <c r="K13" s="51"/>
      <c r="M13" s="60"/>
      <c r="N13" s="77" t="s">
        <v>231</v>
      </c>
      <c r="O13" s="61"/>
      <c r="P13" s="61"/>
      <c r="Q13" s="61"/>
      <c r="R13" s="61"/>
      <c r="S13" s="61"/>
      <c r="T13" s="61"/>
      <c r="U13" s="59"/>
    </row>
    <row r="14" spans="1:14" ht="14.25">
      <c r="A14" s="44">
        <v>12</v>
      </c>
      <c r="B14" s="24"/>
      <c r="C14" s="46"/>
      <c r="D14" s="47"/>
      <c r="E14" s="48"/>
      <c r="F14" s="22"/>
      <c r="G14" s="44">
        <v>12</v>
      </c>
      <c r="H14" s="24"/>
      <c r="I14" s="363"/>
      <c r="J14" s="50"/>
      <c r="K14" s="364"/>
      <c r="M14" s="62"/>
      <c r="N14" s="62"/>
    </row>
    <row r="15" spans="1:11" ht="12.75">
      <c r="A15" s="44">
        <v>13</v>
      </c>
      <c r="B15" s="24"/>
      <c r="C15" s="46"/>
      <c r="D15" s="47"/>
      <c r="E15" s="48"/>
      <c r="F15" s="22"/>
      <c r="G15" s="44">
        <v>13</v>
      </c>
      <c r="H15" s="24"/>
      <c r="I15" s="49"/>
      <c r="J15" s="50"/>
      <c r="K15" s="51"/>
    </row>
    <row r="16" spans="1:11" ht="12.75">
      <c r="A16" s="44">
        <v>14</v>
      </c>
      <c r="B16" s="24"/>
      <c r="C16" s="46"/>
      <c r="D16" s="47"/>
      <c r="E16" s="48"/>
      <c r="F16" s="22"/>
      <c r="G16" s="44">
        <v>14</v>
      </c>
      <c r="H16" s="24"/>
      <c r="I16" s="49"/>
      <c r="J16" s="50"/>
      <c r="K16" s="51"/>
    </row>
    <row r="17" spans="1:11" ht="12.75">
      <c r="A17" s="44">
        <v>15</v>
      </c>
      <c r="B17" s="24"/>
      <c r="C17" s="46"/>
      <c r="D17" s="47"/>
      <c r="E17" s="48"/>
      <c r="G17" s="44">
        <v>15</v>
      </c>
      <c r="H17" s="24"/>
      <c r="I17" s="49"/>
      <c r="J17" s="50"/>
      <c r="K17" s="51"/>
    </row>
    <row r="18" spans="1:11" ht="12.75">
      <c r="A18" s="44">
        <v>16</v>
      </c>
      <c r="B18" s="24"/>
      <c r="C18" s="46"/>
      <c r="D18" s="47"/>
      <c r="E18" s="48"/>
      <c r="G18" s="44">
        <v>16</v>
      </c>
      <c r="H18" s="24"/>
      <c r="I18" s="49"/>
      <c r="J18" s="50"/>
      <c r="K18" s="51"/>
    </row>
    <row r="19" spans="1:11" ht="12.75">
      <c r="A19" s="44">
        <v>17</v>
      </c>
      <c r="B19" s="24"/>
      <c r="C19" s="46"/>
      <c r="D19" s="47"/>
      <c r="E19" s="48"/>
      <c r="G19" s="44">
        <v>17</v>
      </c>
      <c r="H19" s="24"/>
      <c r="I19" s="49"/>
      <c r="J19" s="50"/>
      <c r="K19" s="51"/>
    </row>
    <row r="20" spans="1:11" ht="12.75">
      <c r="A20" s="44">
        <v>18</v>
      </c>
      <c r="B20" s="24"/>
      <c r="C20" s="46"/>
      <c r="D20" s="47"/>
      <c r="E20" s="48"/>
      <c r="G20" s="44">
        <v>18</v>
      </c>
      <c r="H20" s="24"/>
      <c r="I20" s="49"/>
      <c r="J20" s="50"/>
      <c r="K20" s="51"/>
    </row>
    <row r="21" spans="1:11" ht="12.75">
      <c r="A21" s="44">
        <v>19</v>
      </c>
      <c r="B21" s="24"/>
      <c r="C21" s="46"/>
      <c r="D21" s="47"/>
      <c r="E21" s="48"/>
      <c r="G21" s="44">
        <v>19</v>
      </c>
      <c r="H21" s="24"/>
      <c r="I21" s="49"/>
      <c r="J21" s="50"/>
      <c r="K21" s="51"/>
    </row>
    <row r="22" spans="1:11" ht="12.75">
      <c r="A22" s="44">
        <v>20</v>
      </c>
      <c r="B22" s="24"/>
      <c r="C22" s="46"/>
      <c r="D22" s="47"/>
      <c r="E22" s="48"/>
      <c r="G22" s="44">
        <v>20</v>
      </c>
      <c r="H22" s="24"/>
      <c r="I22" s="49"/>
      <c r="J22" s="50"/>
      <c r="K22" s="51"/>
    </row>
    <row r="23" spans="1:11" ht="12.75">
      <c r="A23" s="44">
        <v>21</v>
      </c>
      <c r="B23" s="24"/>
      <c r="C23" s="46"/>
      <c r="D23" s="47"/>
      <c r="E23" s="48"/>
      <c r="G23" s="44">
        <v>21</v>
      </c>
      <c r="H23" s="24"/>
      <c r="I23" s="49"/>
      <c r="J23" s="50"/>
      <c r="K23" s="51"/>
    </row>
    <row r="24" spans="1:11" ht="12.75">
      <c r="A24" s="44">
        <v>22</v>
      </c>
      <c r="B24" s="24"/>
      <c r="C24" s="46"/>
      <c r="D24" s="47"/>
      <c r="E24" s="48"/>
      <c r="G24" s="44">
        <v>22</v>
      </c>
      <c r="H24" s="24"/>
      <c r="I24" s="49"/>
      <c r="J24" s="50"/>
      <c r="K24" s="51"/>
    </row>
    <row r="25" spans="1:11" ht="12.75">
      <c r="A25" s="44">
        <v>23</v>
      </c>
      <c r="B25" s="24"/>
      <c r="C25" s="46"/>
      <c r="D25" s="47"/>
      <c r="E25" s="48"/>
      <c r="G25" s="44">
        <v>23</v>
      </c>
      <c r="H25" s="24"/>
      <c r="I25" s="49"/>
      <c r="J25" s="50"/>
      <c r="K25" s="51"/>
    </row>
    <row r="26" spans="1:11" ht="12.75">
      <c r="A26" s="44">
        <v>24</v>
      </c>
      <c r="B26" s="24"/>
      <c r="C26" s="46"/>
      <c r="D26" s="47"/>
      <c r="E26" s="48"/>
      <c r="G26" s="44">
        <v>24</v>
      </c>
      <c r="H26" s="24"/>
      <c r="I26" s="49"/>
      <c r="J26" s="50"/>
      <c r="K26" s="51"/>
    </row>
    <row r="27" spans="1:11" ht="12.75">
      <c r="A27" s="44">
        <v>25</v>
      </c>
      <c r="B27" s="24"/>
      <c r="C27" s="46"/>
      <c r="D27" s="47"/>
      <c r="E27" s="48"/>
      <c r="G27" s="44">
        <v>25</v>
      </c>
      <c r="H27" s="24"/>
      <c r="I27" s="49"/>
      <c r="J27" s="50"/>
      <c r="K27" s="51"/>
    </row>
    <row r="29" spans="1:11" ht="12.75">
      <c r="A29" s="63"/>
      <c r="B29" s="63"/>
      <c r="C29" s="63"/>
      <c r="D29" s="64"/>
      <c r="E29" s="64"/>
      <c r="F29" s="64"/>
      <c r="G29" s="63"/>
      <c r="H29" s="64"/>
      <c r="I29" s="63"/>
      <c r="J29" s="63"/>
      <c r="K29" s="65"/>
    </row>
    <row r="30" spans="3:11" ht="12.75">
      <c r="C30" t="str">
        <f>'要綱'!A32&amp;"参加チーム"</f>
        <v>参加チーム</v>
      </c>
      <c r="G30" s="63"/>
      <c r="I30" s="63"/>
      <c r="J30" s="66"/>
      <c r="K30" s="65"/>
    </row>
    <row r="31" spans="3:5" ht="12.75">
      <c r="C31" s="710" t="s">
        <v>59</v>
      </c>
      <c r="D31" s="710"/>
      <c r="E31" s="34" t="s">
        <v>60</v>
      </c>
    </row>
    <row r="32" spans="1:5" ht="12.75">
      <c r="A32" s="44">
        <v>1</v>
      </c>
      <c r="B32" s="45"/>
      <c r="C32" s="377"/>
      <c r="D32" s="374"/>
      <c r="E32" s="375"/>
    </row>
    <row r="33" spans="1:5" ht="12.75">
      <c r="A33" s="44">
        <v>2</v>
      </c>
      <c r="B33" s="45"/>
      <c r="C33" s="377"/>
      <c r="D33" s="374"/>
      <c r="E33" s="375"/>
    </row>
    <row r="34" spans="1:5" ht="12.75">
      <c r="A34" s="44">
        <v>3</v>
      </c>
      <c r="B34" s="45"/>
      <c r="C34" s="377"/>
      <c r="D34" s="374"/>
      <c r="E34" s="375"/>
    </row>
    <row r="35" spans="1:5" ht="12.75">
      <c r="A35" s="44">
        <v>4</v>
      </c>
      <c r="B35" s="45"/>
      <c r="C35" s="377"/>
      <c r="D35" s="374"/>
      <c r="E35" s="375"/>
    </row>
    <row r="36" spans="1:5" ht="12.75">
      <c r="A36" s="44">
        <v>5</v>
      </c>
      <c r="B36" s="45"/>
      <c r="C36" s="376"/>
      <c r="D36" s="374"/>
      <c r="E36" s="375"/>
    </row>
    <row r="37" spans="1:5" ht="12.75">
      <c r="A37" s="44">
        <v>6</v>
      </c>
      <c r="B37" s="45"/>
      <c r="C37" s="376"/>
      <c r="D37" s="374"/>
      <c r="E37" s="375"/>
    </row>
    <row r="38" spans="1:5" ht="12.75">
      <c r="A38" s="44">
        <v>7</v>
      </c>
      <c r="B38" s="24"/>
      <c r="C38" s="376"/>
      <c r="D38" s="374"/>
      <c r="E38" s="375"/>
    </row>
    <row r="39" spans="1:5" ht="12.75">
      <c r="A39" s="44">
        <v>8</v>
      </c>
      <c r="B39" s="24"/>
      <c r="C39" s="373"/>
      <c r="D39" s="374"/>
      <c r="E39" s="375"/>
    </row>
    <row r="40" spans="1:5" ht="12.75">
      <c r="A40" s="44">
        <v>9</v>
      </c>
      <c r="B40" s="24"/>
      <c r="C40" s="373"/>
      <c r="D40" s="374"/>
      <c r="E40" s="375"/>
    </row>
    <row r="41" spans="1:5" ht="12.75">
      <c r="A41" s="44">
        <v>10</v>
      </c>
      <c r="B41" s="24"/>
      <c r="C41" s="373"/>
      <c r="D41" s="374"/>
      <c r="E41" s="375"/>
    </row>
    <row r="42" spans="1:5" ht="12.75">
      <c r="A42" s="44">
        <v>11</v>
      </c>
      <c r="B42" s="24"/>
      <c r="C42" s="373"/>
      <c r="D42" s="374"/>
      <c r="E42" s="375"/>
    </row>
    <row r="43" spans="1:5" ht="12.75">
      <c r="A43" s="44">
        <v>12</v>
      </c>
      <c r="B43" s="24"/>
      <c r="C43" s="373"/>
      <c r="D43" s="374"/>
      <c r="E43" s="375"/>
    </row>
    <row r="44" spans="1:5" ht="12.75">
      <c r="A44" s="44">
        <v>13</v>
      </c>
      <c r="B44" s="24"/>
      <c r="C44" s="373"/>
      <c r="D44" s="374"/>
      <c r="E44" s="375"/>
    </row>
  </sheetData>
  <sheetProtection/>
  <mergeCells count="3">
    <mergeCell ref="I2:J2"/>
    <mergeCell ref="C2:D2"/>
    <mergeCell ref="C31:D3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0"/>
  </sheetPr>
  <dimension ref="A2:E31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3.125" style="0" customWidth="1"/>
    <col min="2" max="2" width="19.00390625" style="0" customWidth="1"/>
    <col min="3" max="3" width="7.625" style="0" customWidth="1"/>
    <col min="4" max="4" width="9.00390625" style="40" customWidth="1"/>
    <col min="5" max="5" width="2.125" style="0" customWidth="1"/>
  </cols>
  <sheetData>
    <row r="2" spans="1:4" ht="12.75">
      <c r="A2" s="717"/>
      <c r="B2" s="711" t="str">
        <f>'要綱'!A2</f>
        <v>第3回宮古地区大会３・４年生大会</v>
      </c>
      <c r="C2" s="712"/>
      <c r="D2" s="286" t="s">
        <v>169</v>
      </c>
    </row>
    <row r="3" spans="1:4" ht="12.75">
      <c r="A3" s="718"/>
      <c r="B3" s="715" t="str">
        <f>'要綱'!A3</f>
        <v>第44回新報児童オリンピックU-１０地区大会</v>
      </c>
      <c r="C3" s="716"/>
      <c r="D3" s="287" t="s">
        <v>170</v>
      </c>
    </row>
    <row r="4" spans="1:4" ht="12.75">
      <c r="A4" s="719"/>
      <c r="B4" s="713" t="s">
        <v>171</v>
      </c>
      <c r="C4" s="714"/>
      <c r="D4" s="33" t="s">
        <v>168</v>
      </c>
    </row>
    <row r="5" spans="1:4" ht="18" customHeight="1">
      <c r="A5" s="288"/>
      <c r="B5" s="289" t="s">
        <v>22</v>
      </c>
      <c r="C5" s="290"/>
      <c r="D5" s="33" t="s">
        <v>168</v>
      </c>
    </row>
    <row r="6" spans="1:5" ht="18" customHeight="1">
      <c r="A6" s="45">
        <v>1</v>
      </c>
      <c r="B6" s="291" t="str">
        <f>'全日本予選参加ﾁｰﾑ'!C3</f>
        <v>結の橋クラブ</v>
      </c>
      <c r="C6" s="292"/>
      <c r="D6" s="33" t="s">
        <v>168</v>
      </c>
      <c r="E6" s="22"/>
    </row>
    <row r="7" spans="1:5" ht="18" customHeight="1">
      <c r="A7" s="45">
        <v>2</v>
      </c>
      <c r="B7" s="291" t="str">
        <f>'全日本予選参加ﾁｰﾑ'!C4</f>
        <v>上野クラブ</v>
      </c>
      <c r="C7" s="292"/>
      <c r="D7" s="33" t="s">
        <v>168</v>
      </c>
      <c r="E7" s="22"/>
    </row>
    <row r="8" spans="1:5" ht="18" customHeight="1">
      <c r="A8" s="45">
        <v>3</v>
      </c>
      <c r="B8" s="291" t="str">
        <f>'全日本予選参加ﾁｰﾑ'!C5</f>
        <v>宮古南A</v>
      </c>
      <c r="C8" s="292"/>
      <c r="D8" s="33" t="s">
        <v>168</v>
      </c>
      <c r="E8" s="22"/>
    </row>
    <row r="9" spans="1:5" ht="18" customHeight="1">
      <c r="A9" s="45">
        <v>4</v>
      </c>
      <c r="B9" s="291" t="str">
        <f>'全日本予選参加ﾁｰﾑ'!C6</f>
        <v>宮古南B</v>
      </c>
      <c r="C9" s="292"/>
      <c r="D9" s="33" t="s">
        <v>168</v>
      </c>
      <c r="E9" s="22"/>
    </row>
    <row r="10" spans="1:5" ht="18" customHeight="1">
      <c r="A10" s="45">
        <v>5</v>
      </c>
      <c r="B10" s="291" t="str">
        <f>'全日本予選参加ﾁｰﾑ'!C7</f>
        <v>砂川イエローユナイト</v>
      </c>
      <c r="C10" s="292"/>
      <c r="D10" s="33" t="s">
        <v>168</v>
      </c>
      <c r="E10" s="22"/>
    </row>
    <row r="11" spans="1:5" ht="18" customHeight="1">
      <c r="A11" s="45">
        <v>6</v>
      </c>
      <c r="B11" s="291" t="str">
        <f>'全日本予選参加ﾁｰﾑ'!C8</f>
        <v>東ボーイズ</v>
      </c>
      <c r="C11" s="292"/>
      <c r="D11" s="33" t="s">
        <v>168</v>
      </c>
      <c r="E11" s="23"/>
    </row>
    <row r="12" spans="1:5" ht="18" customHeight="1">
      <c r="A12" s="45"/>
      <c r="B12" s="291"/>
      <c r="C12" s="292"/>
      <c r="D12" s="293"/>
      <c r="E12" s="23"/>
    </row>
    <row r="13" spans="1:5" ht="18" customHeight="1">
      <c r="A13" s="45"/>
      <c r="B13" s="291"/>
      <c r="C13" s="292"/>
      <c r="D13" s="293"/>
      <c r="E13" s="23"/>
    </row>
    <row r="14" spans="1:4" ht="18" customHeight="1">
      <c r="A14" s="288"/>
      <c r="B14" s="289" t="s">
        <v>23</v>
      </c>
      <c r="C14" s="295"/>
      <c r="D14" s="33"/>
    </row>
    <row r="15" spans="1:5" ht="18" customHeight="1">
      <c r="A15" s="45">
        <v>1</v>
      </c>
      <c r="B15" s="291" t="str">
        <f>'全日本予選参加ﾁｰﾑ'!I3</f>
        <v>東アタッカーズ(A)</v>
      </c>
      <c r="C15" s="292"/>
      <c r="D15" s="294"/>
      <c r="E15" s="23"/>
    </row>
    <row r="16" spans="1:5" ht="18" customHeight="1">
      <c r="A16" s="45">
        <v>2</v>
      </c>
      <c r="B16" s="291" t="str">
        <f>'全日本予選参加ﾁｰﾑ'!I4</f>
        <v>結の橋クラブ</v>
      </c>
      <c r="C16" s="292"/>
      <c r="D16" s="293"/>
      <c r="E16" s="22"/>
    </row>
    <row r="17" spans="1:5" ht="18" customHeight="1">
      <c r="A17" s="45">
        <v>3</v>
      </c>
      <c r="B17" s="291" t="str">
        <f>'全日本予選参加ﾁｰﾑ'!I5</f>
        <v>平良第一ＪＶＣ</v>
      </c>
      <c r="C17" s="292"/>
      <c r="D17" s="294"/>
      <c r="E17" s="22"/>
    </row>
    <row r="18" spans="1:5" ht="18" customHeight="1">
      <c r="A18" s="45">
        <v>4</v>
      </c>
      <c r="B18" s="291" t="str">
        <f>'全日本予選参加ﾁｰﾑ'!I6</f>
        <v>鏡原あかうん</v>
      </c>
      <c r="C18" s="292"/>
      <c r="D18" s="294"/>
      <c r="E18" s="22"/>
    </row>
    <row r="19" spans="1:5" ht="18" customHeight="1">
      <c r="A19" s="45">
        <v>5</v>
      </c>
      <c r="B19" s="291" t="str">
        <f>'全日本予選参加ﾁｰﾑ'!I7</f>
        <v>下地クラブ</v>
      </c>
      <c r="C19" s="292"/>
      <c r="D19" s="294"/>
      <c r="E19" s="22"/>
    </row>
    <row r="20" spans="1:5" ht="18" customHeight="1">
      <c r="A20" s="45">
        <v>6</v>
      </c>
      <c r="B20" s="291" t="str">
        <f>'全日本予選参加ﾁｰﾑ'!I8</f>
        <v>宮古南A</v>
      </c>
      <c r="C20" s="292"/>
      <c r="D20" s="294"/>
      <c r="E20" s="22"/>
    </row>
    <row r="21" spans="1:5" ht="18" customHeight="1">
      <c r="A21" s="45">
        <v>7</v>
      </c>
      <c r="B21" s="291" t="str">
        <f>'全日本予選参加ﾁｰﾑ'!I9</f>
        <v>宮古南B</v>
      </c>
      <c r="C21" s="292"/>
      <c r="D21" s="293"/>
      <c r="E21" s="22"/>
    </row>
    <row r="22" spans="1:5" ht="18" customHeight="1">
      <c r="A22" s="45">
        <v>8</v>
      </c>
      <c r="B22" s="291" t="str">
        <f>'全日本予選参加ﾁｰﾑ'!I10</f>
        <v>東アタッカーズ(B)</v>
      </c>
      <c r="C22" s="292"/>
      <c r="D22" s="293"/>
      <c r="E22" s="22"/>
    </row>
    <row r="23" spans="1:4" ht="18" customHeight="1">
      <c r="A23" s="45">
        <v>9</v>
      </c>
      <c r="B23" s="291" t="str">
        <f>'全日本予選参加ﾁｰﾑ'!I11</f>
        <v>久松WVC</v>
      </c>
      <c r="C23" s="292"/>
      <c r="D23" s="294"/>
    </row>
    <row r="24" spans="1:4" ht="18" customHeight="1">
      <c r="A24" s="45">
        <v>10</v>
      </c>
      <c r="B24" s="291" t="str">
        <f>'全日本予選参加ﾁｰﾑ'!I12</f>
        <v>上野クラブ</v>
      </c>
      <c r="C24" s="292"/>
      <c r="D24" s="294"/>
    </row>
    <row r="25" spans="1:4" ht="18" customHeight="1">
      <c r="A25" s="45">
        <v>11</v>
      </c>
      <c r="B25" s="291">
        <f>'全日本予選参加ﾁｰﾑ'!I13</f>
        <v>0</v>
      </c>
      <c r="C25" s="292"/>
      <c r="D25" s="294"/>
    </row>
    <row r="26" spans="1:4" ht="18" customHeight="1">
      <c r="A26" s="45"/>
      <c r="B26" s="291"/>
      <c r="C26" s="292"/>
      <c r="D26" s="294"/>
    </row>
    <row r="27" spans="1:4" ht="18" customHeight="1">
      <c r="A27" s="45"/>
      <c r="B27" s="291"/>
      <c r="C27" s="292"/>
      <c r="D27" s="294"/>
    </row>
    <row r="28" spans="1:4" ht="18" customHeight="1">
      <c r="A28" s="45"/>
      <c r="B28" s="291"/>
      <c r="C28" s="292"/>
      <c r="D28" s="294"/>
    </row>
    <row r="30" spans="1:5" ht="12.75">
      <c r="A30" s="63"/>
      <c r="B30" s="63"/>
      <c r="C30" s="64"/>
      <c r="D30" s="64"/>
      <c r="E30" s="64"/>
    </row>
    <row r="31" spans="2:4" ht="12.75">
      <c r="B31" s="63"/>
      <c r="C31" s="66"/>
      <c r="D31" s="65"/>
    </row>
  </sheetData>
  <sheetProtection/>
  <mergeCells count="4">
    <mergeCell ref="B2:C2"/>
    <mergeCell ref="B4:C4"/>
    <mergeCell ref="B3:C3"/>
    <mergeCell ref="A2:A4"/>
  </mergeCells>
  <printOptions/>
  <pageMargins left="0" right="1.3779527559055118" top="0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T600"/>
  <sheetViews>
    <sheetView showZeros="0" view="pageBreakPreview" zoomScale="60" zoomScalePageLayoutView="0" workbookViewId="0" topLeftCell="A214">
      <selection activeCell="K1" sqref="K1:T238"/>
    </sheetView>
  </sheetViews>
  <sheetFormatPr defaultColWidth="9.00390625" defaultRowHeight="13.5"/>
  <cols>
    <col min="1" max="20" width="14.375" style="0" customWidth="1"/>
  </cols>
  <sheetData>
    <row r="1" spans="1:20" ht="23.25">
      <c r="A1" s="726" t="s">
        <v>70</v>
      </c>
      <c r="B1" s="726"/>
      <c r="C1" s="726"/>
      <c r="D1" s="726"/>
      <c r="E1" s="727"/>
      <c r="F1" s="726" t="s">
        <v>71</v>
      </c>
      <c r="G1" s="726"/>
      <c r="H1" s="726"/>
      <c r="I1" s="726"/>
      <c r="J1" s="726"/>
      <c r="K1" s="726" t="s">
        <v>70</v>
      </c>
      <c r="L1" s="726"/>
      <c r="M1" s="726"/>
      <c r="N1" s="726"/>
      <c r="O1" s="727"/>
      <c r="P1" s="726" t="s">
        <v>71</v>
      </c>
      <c r="Q1" s="726"/>
      <c r="R1" s="726"/>
      <c r="S1" s="726"/>
      <c r="T1" s="726"/>
    </row>
    <row r="2" spans="1:16" ht="24" customHeight="1">
      <c r="A2" s="67"/>
      <c r="B2" s="17"/>
      <c r="C2" s="17"/>
      <c r="D2" s="17"/>
      <c r="E2" s="68"/>
      <c r="F2" s="17"/>
      <c r="K2" s="67"/>
      <c r="L2" s="17"/>
      <c r="M2" s="17"/>
      <c r="N2" s="17"/>
      <c r="O2" s="68"/>
      <c r="P2" s="17"/>
    </row>
    <row r="3" spans="1:20" ht="23.25">
      <c r="A3" s="723" t="str">
        <f>'全日本予選参加ﾁｰﾑ'!C3&amp;"　"&amp;'全日本予選参加ﾁｰﾑ'!D3&amp;"　様"</f>
        <v>結の橋クラブ　男子　様</v>
      </c>
      <c r="B3" s="724"/>
      <c r="C3" s="724"/>
      <c r="D3" s="724"/>
      <c r="E3" s="725"/>
      <c r="F3" s="723" t="str">
        <f>A3</f>
        <v>結の橋クラブ　男子　様</v>
      </c>
      <c r="G3" s="723"/>
      <c r="H3" s="723"/>
      <c r="I3" s="723"/>
      <c r="J3" s="723"/>
      <c r="K3" s="723" t="str">
        <f>'全日本予選参加ﾁｰﾑ'!I3&amp;"　"&amp;'全日本予選参加ﾁｰﾑ'!J3&amp;"　様"</f>
        <v>東アタッカーズ(A)　女子　様</v>
      </c>
      <c r="L3" s="724"/>
      <c r="M3" s="724"/>
      <c r="N3" s="724"/>
      <c r="O3" s="725"/>
      <c r="P3" s="723" t="str">
        <f>K3</f>
        <v>東アタッカーズ(A)　女子　様</v>
      </c>
      <c r="Q3" s="723"/>
      <c r="R3" s="723"/>
      <c r="S3" s="723"/>
      <c r="T3" s="723"/>
    </row>
    <row r="4" spans="1:16" ht="19.5" customHeight="1">
      <c r="A4" s="69"/>
      <c r="B4" s="17"/>
      <c r="C4" s="17"/>
      <c r="D4" s="17"/>
      <c r="E4" s="68"/>
      <c r="F4" s="17"/>
      <c r="K4" s="69"/>
      <c r="L4" s="17"/>
      <c r="M4" s="17"/>
      <c r="N4" s="17"/>
      <c r="O4" s="68"/>
      <c r="P4" s="17"/>
    </row>
    <row r="5" spans="1:16" ht="19.5" customHeight="1">
      <c r="A5" s="69"/>
      <c r="B5" s="17"/>
      <c r="C5" s="17"/>
      <c r="D5" s="17"/>
      <c r="E5" s="68"/>
      <c r="F5" s="17"/>
      <c r="K5" s="69"/>
      <c r="L5" s="17"/>
      <c r="M5" s="17"/>
      <c r="N5" s="17"/>
      <c r="O5" s="68"/>
      <c r="P5" s="17"/>
    </row>
    <row r="6" spans="1:20" ht="19.5" customHeight="1">
      <c r="A6" s="720">
        <f>'全日本予選参加ﾁｰﾑ'!E3</f>
        <v>3000</v>
      </c>
      <c r="B6" s="721"/>
      <c r="C6" s="721"/>
      <c r="D6" s="721"/>
      <c r="E6" s="722"/>
      <c r="F6" s="720">
        <f>A6</f>
        <v>3000</v>
      </c>
      <c r="G6" s="721"/>
      <c r="H6" s="721"/>
      <c r="I6" s="721"/>
      <c r="J6" s="721"/>
      <c r="K6" s="720">
        <f>'全日本予選参加ﾁｰﾑ'!K3</f>
        <v>3000</v>
      </c>
      <c r="L6" s="721"/>
      <c r="M6" s="721"/>
      <c r="N6" s="721"/>
      <c r="O6" s="722"/>
      <c r="P6" s="720">
        <f>K6</f>
        <v>3000</v>
      </c>
      <c r="Q6" s="721"/>
      <c r="R6" s="721"/>
      <c r="S6" s="721"/>
      <c r="T6" s="721"/>
    </row>
    <row r="7" spans="1:16" ht="19.5" customHeight="1">
      <c r="A7" s="69"/>
      <c r="B7" s="17"/>
      <c r="C7" s="17"/>
      <c r="D7" s="17"/>
      <c r="E7" s="68"/>
      <c r="F7" s="17"/>
      <c r="K7" s="69"/>
      <c r="L7" s="17"/>
      <c r="M7" s="17"/>
      <c r="N7" s="17"/>
      <c r="O7" s="68"/>
      <c r="P7" s="17"/>
    </row>
    <row r="8" spans="1:17" s="7" customFormat="1" ht="19.5" customHeight="1">
      <c r="A8" s="70"/>
      <c r="B8" s="71" t="s">
        <v>72</v>
      </c>
      <c r="C8" s="70"/>
      <c r="D8" s="70"/>
      <c r="E8" s="72"/>
      <c r="F8" s="70"/>
      <c r="G8" s="71" t="str">
        <f>$B$8</f>
        <v>但し、</v>
      </c>
      <c r="K8" s="70"/>
      <c r="L8" s="71" t="s">
        <v>72</v>
      </c>
      <c r="M8" s="70"/>
      <c r="N8" s="70"/>
      <c r="O8" s="72"/>
      <c r="P8" s="70"/>
      <c r="Q8" s="71" t="str">
        <f>$B$8</f>
        <v>但し、</v>
      </c>
    </row>
    <row r="9" spans="1:17" s="7" customFormat="1" ht="19.5" customHeight="1">
      <c r="A9" s="70"/>
      <c r="B9" s="71" t="str">
        <f>'全日本予選参加ﾁｰﾑ'!$N$2</f>
        <v>第3回宮古地区大会３・４年生大会</v>
      </c>
      <c r="C9" s="70"/>
      <c r="D9" s="70"/>
      <c r="E9" s="72"/>
      <c r="F9" s="70"/>
      <c r="G9" s="71" t="str">
        <f>$B$9</f>
        <v>第3回宮古地区大会３・４年生大会</v>
      </c>
      <c r="K9" s="70"/>
      <c r="L9" s="71" t="str">
        <f>'全日本予選参加ﾁｰﾑ'!$N$2</f>
        <v>第3回宮古地区大会３・４年生大会</v>
      </c>
      <c r="M9" s="70"/>
      <c r="N9" s="70"/>
      <c r="O9" s="72"/>
      <c r="P9" s="70"/>
      <c r="Q9" s="71" t="str">
        <f>$B$9</f>
        <v>第3回宮古地区大会３・４年生大会</v>
      </c>
    </row>
    <row r="10" spans="1:17" s="7" customFormat="1" ht="19.5" customHeight="1">
      <c r="A10" s="70"/>
      <c r="B10" s="71" t="str">
        <f>'全日本予選参加ﾁｰﾑ'!$N$3</f>
        <v>第44回新報児童オリンピックU-１０地区大会</v>
      </c>
      <c r="C10" s="71"/>
      <c r="D10" s="70"/>
      <c r="E10" s="72"/>
      <c r="F10" s="70"/>
      <c r="G10" s="71" t="str">
        <f>$B$10</f>
        <v>第44回新報児童オリンピックU-１０地区大会</v>
      </c>
      <c r="K10" s="70"/>
      <c r="L10" s="71" t="str">
        <f>'全日本予選参加ﾁｰﾑ'!$N$3</f>
        <v>第44回新報児童オリンピックU-１０地区大会</v>
      </c>
      <c r="M10" s="71"/>
      <c r="N10" s="70"/>
      <c r="O10" s="72"/>
      <c r="P10" s="70"/>
      <c r="Q10" s="71" t="str">
        <f>$B$10</f>
        <v>第44回新報児童オリンピックU-１０地区大会</v>
      </c>
    </row>
    <row r="11" spans="1:17" s="7" customFormat="1" ht="19.5" customHeight="1">
      <c r="A11" s="70"/>
      <c r="B11" s="71" t="str">
        <f>'全日本予選参加ﾁｰﾑ'!$N$4</f>
        <v>参加料として</v>
      </c>
      <c r="C11" s="71"/>
      <c r="D11" s="70"/>
      <c r="E11" s="72"/>
      <c r="F11" s="70"/>
      <c r="G11" s="71" t="str">
        <f>$B$11</f>
        <v>参加料として</v>
      </c>
      <c r="K11" s="70"/>
      <c r="L11" s="71" t="str">
        <f>'全日本予選参加ﾁｰﾑ'!$N$4</f>
        <v>参加料として</v>
      </c>
      <c r="M11" s="71"/>
      <c r="N11" s="70"/>
      <c r="O11" s="72"/>
      <c r="P11" s="70"/>
      <c r="Q11" s="71" t="str">
        <f>$B$11</f>
        <v>参加料として</v>
      </c>
    </row>
    <row r="12" spans="1:17" s="7" customFormat="1" ht="19.5" customHeight="1">
      <c r="A12" s="70"/>
      <c r="B12" s="71">
        <f>'全日本予選参加ﾁｰﾑ'!$N$5</f>
        <v>0</v>
      </c>
      <c r="C12" s="70"/>
      <c r="D12" s="70"/>
      <c r="E12" s="72"/>
      <c r="F12" s="70"/>
      <c r="G12" s="71">
        <f aca="true" t="shared" si="0" ref="G12:G24">$B12</f>
        <v>0</v>
      </c>
      <c r="K12" s="70"/>
      <c r="L12" s="71">
        <f>'全日本予選参加ﾁｰﾑ'!$N$5</f>
        <v>0</v>
      </c>
      <c r="M12" s="70"/>
      <c r="N12" s="70"/>
      <c r="O12" s="72"/>
      <c r="P12" s="70"/>
      <c r="Q12" s="71">
        <f aca="true" t="shared" si="1" ref="Q12:Q24">$B12</f>
        <v>0</v>
      </c>
    </row>
    <row r="13" spans="1:17" s="7" customFormat="1" ht="19.5" customHeight="1">
      <c r="A13" s="70"/>
      <c r="B13" s="71">
        <f>'全日本予選参加ﾁｰﾑ'!$N$6</f>
        <v>0</v>
      </c>
      <c r="C13" s="70"/>
      <c r="D13" s="70"/>
      <c r="E13" s="72"/>
      <c r="F13" s="70"/>
      <c r="G13" s="71">
        <f t="shared" si="0"/>
        <v>0</v>
      </c>
      <c r="K13" s="70"/>
      <c r="L13" s="71">
        <f>'全日本予選参加ﾁｰﾑ'!$N$6</f>
        <v>0</v>
      </c>
      <c r="M13" s="70"/>
      <c r="N13" s="70"/>
      <c r="O13" s="72"/>
      <c r="P13" s="70"/>
      <c r="Q13" s="71">
        <f t="shared" si="1"/>
        <v>0</v>
      </c>
    </row>
    <row r="14" spans="1:17" s="7" customFormat="1" ht="19.5" customHeight="1">
      <c r="A14" s="70"/>
      <c r="B14" s="71">
        <f>'全日本予選参加ﾁｰﾑ'!$N$7</f>
        <v>0</v>
      </c>
      <c r="C14" s="70"/>
      <c r="D14" s="70"/>
      <c r="E14" s="72"/>
      <c r="F14" s="70"/>
      <c r="G14" s="71">
        <f t="shared" si="0"/>
        <v>0</v>
      </c>
      <c r="K14" s="70"/>
      <c r="L14" s="71">
        <f>'全日本予選参加ﾁｰﾑ'!$N$7</f>
        <v>0</v>
      </c>
      <c r="M14" s="70"/>
      <c r="N14" s="70"/>
      <c r="O14" s="72"/>
      <c r="P14" s="70"/>
      <c r="Q14" s="71">
        <f t="shared" si="1"/>
        <v>0</v>
      </c>
    </row>
    <row r="15" spans="1:17" s="7" customFormat="1" ht="19.5" customHeight="1">
      <c r="A15" s="70"/>
      <c r="B15" s="71" t="str">
        <f>"入金日　"&amp;"令和"&amp;'全日本予選参加ﾁｰﾑ'!$O$8&amp;"年　"&amp;'全日本予選参加ﾁｰﾑ'!$Q$8&amp;"月"&amp;'全日本予選参加ﾁｰﾑ'!$S$8&amp;"日　"&amp;'全日本予選参加ﾁｰﾑ'!$U$8</f>
        <v>入金日　令和5年　4月30日　日曜日</v>
      </c>
      <c r="C15" s="70"/>
      <c r="D15" s="70"/>
      <c r="E15" s="72"/>
      <c r="F15" s="70"/>
      <c r="G15" s="71" t="str">
        <f t="shared" si="0"/>
        <v>入金日　令和5年　4月30日　日曜日</v>
      </c>
      <c r="K15" s="70"/>
      <c r="L15" s="71" t="str">
        <f>"入金日　"&amp;"令和"&amp;'全日本予選参加ﾁｰﾑ'!$O$8&amp;"年　"&amp;'全日本予選参加ﾁｰﾑ'!$Q$8&amp;"月"&amp;'全日本予選参加ﾁｰﾑ'!$S$8&amp;"日　"&amp;'全日本予選参加ﾁｰﾑ'!$U$8</f>
        <v>入金日　令和5年　4月30日　日曜日</v>
      </c>
      <c r="M15" s="70"/>
      <c r="N15" s="70"/>
      <c r="O15" s="72"/>
      <c r="P15" s="70"/>
      <c r="Q15" s="71" t="str">
        <f t="shared" si="1"/>
        <v>入金日　令和5年　4月30日　日曜日</v>
      </c>
    </row>
    <row r="16" spans="1:17" s="7" customFormat="1" ht="19.5" customHeight="1">
      <c r="A16" s="70"/>
      <c r="B16" s="71">
        <f>'全日本予選参加ﾁｰﾑ'!$N$9</f>
        <v>0</v>
      </c>
      <c r="C16" s="70"/>
      <c r="D16" s="70"/>
      <c r="E16" s="72"/>
      <c r="F16" s="70"/>
      <c r="G16" s="71">
        <f t="shared" si="0"/>
        <v>0</v>
      </c>
      <c r="K16" s="70"/>
      <c r="L16" s="71">
        <f>'全日本予選参加ﾁｰﾑ'!$N$9</f>
        <v>0</v>
      </c>
      <c r="M16" s="70"/>
      <c r="N16" s="70"/>
      <c r="O16" s="72"/>
      <c r="P16" s="70"/>
      <c r="Q16" s="71">
        <f t="shared" si="1"/>
        <v>0</v>
      </c>
    </row>
    <row r="17" spans="1:17" s="7" customFormat="1" ht="19.5" customHeight="1">
      <c r="A17" s="70"/>
      <c r="B17" s="71" t="s">
        <v>73</v>
      </c>
      <c r="C17" s="70"/>
      <c r="D17" s="70"/>
      <c r="E17" s="72"/>
      <c r="F17" s="70"/>
      <c r="G17" s="71" t="str">
        <f t="shared" si="0"/>
        <v>上記正に領収致しました。</v>
      </c>
      <c r="K17" s="70"/>
      <c r="L17" s="71" t="s">
        <v>73</v>
      </c>
      <c r="M17" s="70"/>
      <c r="N17" s="70"/>
      <c r="O17" s="72"/>
      <c r="P17" s="70"/>
      <c r="Q17" s="71" t="str">
        <f t="shared" si="1"/>
        <v>上記正に領収致しました。</v>
      </c>
    </row>
    <row r="18" spans="1:17" s="7" customFormat="1" ht="19.5" customHeight="1">
      <c r="A18" s="70"/>
      <c r="B18" s="71">
        <f>'全日本予選参加ﾁｰﾑ'!$N$11</f>
        <v>0</v>
      </c>
      <c r="C18" s="70"/>
      <c r="D18" s="70"/>
      <c r="E18" s="72"/>
      <c r="F18" s="70"/>
      <c r="G18" s="71">
        <f t="shared" si="0"/>
        <v>0</v>
      </c>
      <c r="K18" s="70"/>
      <c r="L18" s="71">
        <f>'全日本予選参加ﾁｰﾑ'!$N$11</f>
        <v>0</v>
      </c>
      <c r="M18" s="70"/>
      <c r="N18" s="70"/>
      <c r="O18" s="72"/>
      <c r="P18" s="70"/>
      <c r="Q18" s="71">
        <f t="shared" si="1"/>
        <v>0</v>
      </c>
    </row>
    <row r="19" spans="1:17" s="7" customFormat="1" ht="19.5" customHeight="1">
      <c r="A19" s="70"/>
      <c r="B19" s="71" t="str">
        <f>'全日本予選参加ﾁｰﾑ'!$N$12</f>
        <v>宮古地区小学生バレーボール連盟</v>
      </c>
      <c r="C19" s="70"/>
      <c r="D19" s="70"/>
      <c r="E19" s="72"/>
      <c r="F19" s="70"/>
      <c r="G19" s="71" t="str">
        <f t="shared" si="0"/>
        <v>宮古地区小学生バレーボール連盟</v>
      </c>
      <c r="K19" s="70"/>
      <c r="L19" s="71" t="str">
        <f>'全日本予選参加ﾁｰﾑ'!$N$12</f>
        <v>宮古地区小学生バレーボール連盟</v>
      </c>
      <c r="M19" s="70"/>
      <c r="N19" s="70"/>
      <c r="O19" s="72"/>
      <c r="P19" s="70"/>
      <c r="Q19" s="71" t="str">
        <f t="shared" si="1"/>
        <v>宮古地区小学生バレーボール連盟</v>
      </c>
    </row>
    <row r="20" spans="1:17" s="7" customFormat="1" ht="19.5" customHeight="1">
      <c r="A20" s="70"/>
      <c r="B20" s="71" t="str">
        <f>'全日本予選参加ﾁｰﾑ'!$N$13&amp;" 　印"</f>
        <v>会　　長　　漢那　則朋 　印</v>
      </c>
      <c r="C20" s="70"/>
      <c r="D20" s="70"/>
      <c r="E20" s="72"/>
      <c r="F20" s="70"/>
      <c r="G20" s="71" t="str">
        <f t="shared" si="0"/>
        <v>会　　長　　漢那　則朋 　印</v>
      </c>
      <c r="K20" s="70"/>
      <c r="L20" s="71" t="str">
        <f>'全日本予選参加ﾁｰﾑ'!$N$13&amp;" 　印"</f>
        <v>会　　長　　漢那　則朋 　印</v>
      </c>
      <c r="M20" s="70"/>
      <c r="N20" s="70"/>
      <c r="O20" s="72"/>
      <c r="P20" s="70"/>
      <c r="Q20" s="71" t="str">
        <f t="shared" si="1"/>
        <v>会　　長　　漢那　則朋 　印</v>
      </c>
    </row>
    <row r="21" spans="1:17" s="7" customFormat="1" ht="19.5" customHeight="1">
      <c r="A21" s="70"/>
      <c r="B21" s="71">
        <f>'全日本予選参加ﾁｰﾑ'!$N$14</f>
        <v>0</v>
      </c>
      <c r="C21" s="70"/>
      <c r="D21" s="70"/>
      <c r="E21" s="72"/>
      <c r="F21" s="70"/>
      <c r="G21" s="71">
        <f t="shared" si="0"/>
        <v>0</v>
      </c>
      <c r="K21" s="70"/>
      <c r="L21" s="71">
        <f>'全日本予選参加ﾁｰﾑ'!$N$14</f>
        <v>0</v>
      </c>
      <c r="M21" s="70"/>
      <c r="N21" s="70"/>
      <c r="O21" s="72"/>
      <c r="P21" s="70"/>
      <c r="Q21" s="71">
        <f t="shared" si="1"/>
        <v>0</v>
      </c>
    </row>
    <row r="22" spans="1:17" s="7" customFormat="1" ht="19.5" customHeight="1">
      <c r="A22" s="70"/>
      <c r="B22" s="71">
        <f>'全日本予選参加ﾁｰﾑ'!$N$15</f>
        <v>0</v>
      </c>
      <c r="C22" s="70"/>
      <c r="D22" s="70"/>
      <c r="E22" s="72"/>
      <c r="F22" s="70"/>
      <c r="G22" s="71">
        <f t="shared" si="0"/>
        <v>0</v>
      </c>
      <c r="K22" s="70"/>
      <c r="L22" s="71">
        <f>'全日本予選参加ﾁｰﾑ'!$N$15</f>
        <v>0</v>
      </c>
      <c r="M22" s="70"/>
      <c r="N22" s="70"/>
      <c r="O22" s="72"/>
      <c r="P22" s="70"/>
      <c r="Q22" s="71">
        <f t="shared" si="1"/>
        <v>0</v>
      </c>
    </row>
    <row r="23" spans="1:17" ht="19.5" customHeight="1">
      <c r="A23" s="17"/>
      <c r="B23" s="71">
        <f>'全日本予選参加ﾁｰﾑ'!$N$16</f>
        <v>0</v>
      </c>
      <c r="C23" s="17"/>
      <c r="D23" s="17"/>
      <c r="E23" s="68"/>
      <c r="F23" s="17"/>
      <c r="G23" s="71">
        <f t="shared" si="0"/>
        <v>0</v>
      </c>
      <c r="K23" s="17"/>
      <c r="L23" s="71">
        <f>'全日本予選参加ﾁｰﾑ'!$N$16</f>
        <v>0</v>
      </c>
      <c r="M23" s="17"/>
      <c r="N23" s="17"/>
      <c r="O23" s="68"/>
      <c r="P23" s="17"/>
      <c r="Q23" s="71">
        <f t="shared" si="1"/>
        <v>0</v>
      </c>
    </row>
    <row r="24" spans="1:17" ht="19.5" customHeight="1">
      <c r="A24" s="17"/>
      <c r="B24" s="71">
        <f>'全日本予選参加ﾁｰﾑ'!$N$17</f>
        <v>0</v>
      </c>
      <c r="C24" s="17"/>
      <c r="D24" s="17"/>
      <c r="E24" s="68"/>
      <c r="F24" s="17"/>
      <c r="G24" s="71">
        <f t="shared" si="0"/>
        <v>0</v>
      </c>
      <c r="K24" s="17"/>
      <c r="L24" s="71">
        <f>'全日本予選参加ﾁｰﾑ'!$N$17</f>
        <v>0</v>
      </c>
      <c r="M24" s="17"/>
      <c r="N24" s="17"/>
      <c r="O24" s="68"/>
      <c r="P24" s="17"/>
      <c r="Q24" s="71">
        <f t="shared" si="1"/>
        <v>0</v>
      </c>
    </row>
    <row r="25" spans="1:20" ht="23.25">
      <c r="A25" s="726" t="s">
        <v>74</v>
      </c>
      <c r="B25" s="726"/>
      <c r="C25" s="726"/>
      <c r="D25" s="726"/>
      <c r="E25" s="727"/>
      <c r="F25" s="726" t="s">
        <v>66</v>
      </c>
      <c r="G25" s="726"/>
      <c r="H25" s="726"/>
      <c r="I25" s="726"/>
      <c r="J25" s="726"/>
      <c r="K25" s="726" t="s">
        <v>74</v>
      </c>
      <c r="L25" s="726"/>
      <c r="M25" s="726"/>
      <c r="N25" s="726"/>
      <c r="O25" s="727"/>
      <c r="P25" s="726" t="s">
        <v>66</v>
      </c>
      <c r="Q25" s="726"/>
      <c r="R25" s="726"/>
      <c r="S25" s="726"/>
      <c r="T25" s="726"/>
    </row>
    <row r="26" spans="1:16" ht="24" customHeight="1">
      <c r="A26" s="67"/>
      <c r="B26" s="17"/>
      <c r="C26" s="17"/>
      <c r="D26" s="17"/>
      <c r="E26" s="68"/>
      <c r="F26" s="17"/>
      <c r="K26" s="67"/>
      <c r="L26" s="17"/>
      <c r="M26" s="17"/>
      <c r="N26" s="17"/>
      <c r="O26" s="68"/>
      <c r="P26" s="17"/>
    </row>
    <row r="27" spans="1:20" ht="23.25">
      <c r="A27" s="723" t="str">
        <f>'全日本予選参加ﾁｰﾑ'!C4&amp;"　"&amp;'全日本予選参加ﾁｰﾑ'!D4&amp;"　様"</f>
        <v>上野クラブ　男子　様</v>
      </c>
      <c r="B27" s="724"/>
      <c r="C27" s="724"/>
      <c r="D27" s="724"/>
      <c r="E27" s="725"/>
      <c r="F27" s="723" t="str">
        <f>A27</f>
        <v>上野クラブ　男子　様</v>
      </c>
      <c r="G27" s="723"/>
      <c r="H27" s="723"/>
      <c r="I27" s="723"/>
      <c r="J27" s="723"/>
      <c r="K27" s="723" t="str">
        <f>'全日本予選参加ﾁｰﾑ'!I4&amp;"　"&amp;'全日本予選参加ﾁｰﾑ'!J4&amp;"　様"</f>
        <v>結の橋クラブ　女子　様</v>
      </c>
      <c r="L27" s="724"/>
      <c r="M27" s="724"/>
      <c r="N27" s="724"/>
      <c r="O27" s="725"/>
      <c r="P27" s="723" t="str">
        <f>K27</f>
        <v>結の橋クラブ　女子　様</v>
      </c>
      <c r="Q27" s="723"/>
      <c r="R27" s="723"/>
      <c r="S27" s="723"/>
      <c r="T27" s="723"/>
    </row>
    <row r="28" spans="1:16" ht="19.5" customHeight="1">
      <c r="A28" s="69"/>
      <c r="B28" s="17"/>
      <c r="C28" s="17"/>
      <c r="D28" s="17"/>
      <c r="E28" s="68"/>
      <c r="F28" s="17"/>
      <c r="K28" s="69"/>
      <c r="L28" s="17"/>
      <c r="M28" s="17"/>
      <c r="N28" s="17"/>
      <c r="O28" s="68"/>
      <c r="P28" s="17"/>
    </row>
    <row r="29" spans="1:16" ht="19.5" customHeight="1">
      <c r="A29" s="69"/>
      <c r="B29" s="17"/>
      <c r="C29" s="17"/>
      <c r="D29" s="17"/>
      <c r="E29" s="68"/>
      <c r="F29" s="17"/>
      <c r="K29" s="69"/>
      <c r="L29" s="17"/>
      <c r="M29" s="17"/>
      <c r="N29" s="17"/>
      <c r="O29" s="68"/>
      <c r="P29" s="17"/>
    </row>
    <row r="30" spans="1:20" ht="19.5" customHeight="1">
      <c r="A30" s="720">
        <f>'全日本予選参加ﾁｰﾑ'!E4</f>
        <v>3000</v>
      </c>
      <c r="B30" s="721"/>
      <c r="C30" s="721"/>
      <c r="D30" s="721"/>
      <c r="E30" s="722"/>
      <c r="F30" s="720">
        <f>A30</f>
        <v>3000</v>
      </c>
      <c r="G30" s="721"/>
      <c r="H30" s="721"/>
      <c r="I30" s="721"/>
      <c r="J30" s="721"/>
      <c r="K30" s="720">
        <f>'全日本予選参加ﾁｰﾑ'!K4</f>
        <v>3000</v>
      </c>
      <c r="L30" s="721"/>
      <c r="M30" s="721"/>
      <c r="N30" s="721"/>
      <c r="O30" s="722"/>
      <c r="P30" s="720">
        <f>K30</f>
        <v>3000</v>
      </c>
      <c r="Q30" s="721"/>
      <c r="R30" s="721"/>
      <c r="S30" s="721"/>
      <c r="T30" s="721"/>
    </row>
    <row r="31" spans="1:16" ht="19.5" customHeight="1">
      <c r="A31" s="69"/>
      <c r="B31" s="17"/>
      <c r="C31" s="17"/>
      <c r="D31" s="17"/>
      <c r="E31" s="68"/>
      <c r="F31" s="17"/>
      <c r="K31" s="69"/>
      <c r="L31" s="17"/>
      <c r="M31" s="17"/>
      <c r="N31" s="17"/>
      <c r="O31" s="68"/>
      <c r="P31" s="17"/>
    </row>
    <row r="32" spans="1:17" s="7" customFormat="1" ht="19.5" customHeight="1">
      <c r="A32" s="70"/>
      <c r="B32" s="71" t="s">
        <v>75</v>
      </c>
      <c r="C32" s="70"/>
      <c r="D32" s="70"/>
      <c r="E32" s="72"/>
      <c r="F32" s="70"/>
      <c r="G32" s="71" t="str">
        <f>$B$8</f>
        <v>但し、</v>
      </c>
      <c r="K32" s="70"/>
      <c r="L32" s="71" t="s">
        <v>75</v>
      </c>
      <c r="M32" s="70"/>
      <c r="N32" s="70"/>
      <c r="O32" s="72"/>
      <c r="P32" s="70"/>
      <c r="Q32" s="71" t="str">
        <f>$B$8</f>
        <v>但し、</v>
      </c>
    </row>
    <row r="33" spans="1:17" s="7" customFormat="1" ht="19.5" customHeight="1">
      <c r="A33" s="70"/>
      <c r="B33" s="71" t="str">
        <f>'全日本予選参加ﾁｰﾑ'!$N$2</f>
        <v>第3回宮古地区大会３・４年生大会</v>
      </c>
      <c r="C33" s="70"/>
      <c r="D33" s="70"/>
      <c r="E33" s="72"/>
      <c r="F33" s="70"/>
      <c r="G33" s="71" t="str">
        <f>$B$9</f>
        <v>第3回宮古地区大会３・４年生大会</v>
      </c>
      <c r="K33" s="70"/>
      <c r="L33" s="71" t="str">
        <f>'全日本予選参加ﾁｰﾑ'!$N$2</f>
        <v>第3回宮古地区大会３・４年生大会</v>
      </c>
      <c r="M33" s="70"/>
      <c r="N33" s="70"/>
      <c r="O33" s="72"/>
      <c r="P33" s="70"/>
      <c r="Q33" s="71" t="str">
        <f>$B$9</f>
        <v>第3回宮古地区大会３・４年生大会</v>
      </c>
    </row>
    <row r="34" spans="1:17" s="7" customFormat="1" ht="19.5" customHeight="1">
      <c r="A34" s="70"/>
      <c r="B34" s="71" t="str">
        <f>'全日本予選参加ﾁｰﾑ'!$N$3</f>
        <v>第44回新報児童オリンピックU-１０地区大会</v>
      </c>
      <c r="C34" s="71"/>
      <c r="D34" s="70"/>
      <c r="E34" s="72"/>
      <c r="F34" s="70"/>
      <c r="G34" s="71" t="str">
        <f>$B$10</f>
        <v>第44回新報児童オリンピックU-１０地区大会</v>
      </c>
      <c r="K34" s="70"/>
      <c r="L34" s="71" t="str">
        <f>'全日本予選参加ﾁｰﾑ'!$N$3</f>
        <v>第44回新報児童オリンピックU-１０地区大会</v>
      </c>
      <c r="M34" s="71"/>
      <c r="N34" s="70"/>
      <c r="O34" s="72"/>
      <c r="P34" s="70"/>
      <c r="Q34" s="71" t="str">
        <f>$B$10</f>
        <v>第44回新報児童オリンピックU-１０地区大会</v>
      </c>
    </row>
    <row r="35" spans="1:17" s="7" customFormat="1" ht="19.5" customHeight="1">
      <c r="A35" s="70"/>
      <c r="B35" s="71" t="str">
        <f>'全日本予選参加ﾁｰﾑ'!$N$4</f>
        <v>参加料として</v>
      </c>
      <c r="C35" s="71"/>
      <c r="D35" s="70"/>
      <c r="E35" s="72"/>
      <c r="F35" s="70"/>
      <c r="G35" s="71" t="str">
        <f>$B$11</f>
        <v>参加料として</v>
      </c>
      <c r="K35" s="70"/>
      <c r="L35" s="71" t="str">
        <f>'全日本予選参加ﾁｰﾑ'!$N$4</f>
        <v>参加料として</v>
      </c>
      <c r="M35" s="71"/>
      <c r="N35" s="70"/>
      <c r="O35" s="72"/>
      <c r="P35" s="70"/>
      <c r="Q35" s="71" t="str">
        <f>$B$11</f>
        <v>参加料として</v>
      </c>
    </row>
    <row r="36" spans="1:17" s="7" customFormat="1" ht="19.5" customHeight="1">
      <c r="A36" s="70"/>
      <c r="B36" s="71">
        <f>'全日本予選参加ﾁｰﾑ'!$N$5</f>
        <v>0</v>
      </c>
      <c r="C36" s="70"/>
      <c r="D36" s="70"/>
      <c r="E36" s="72"/>
      <c r="F36" s="70"/>
      <c r="G36" s="71">
        <f aca="true" t="shared" si="2" ref="G36:G48">$B36</f>
        <v>0</v>
      </c>
      <c r="K36" s="70"/>
      <c r="L36" s="71">
        <f>'全日本予選参加ﾁｰﾑ'!$N$5</f>
        <v>0</v>
      </c>
      <c r="M36" s="70"/>
      <c r="N36" s="70"/>
      <c r="O36" s="72"/>
      <c r="P36" s="70"/>
      <c r="Q36" s="71">
        <f aca="true" t="shared" si="3" ref="Q36:Q48">$B36</f>
        <v>0</v>
      </c>
    </row>
    <row r="37" spans="1:17" s="7" customFormat="1" ht="19.5" customHeight="1">
      <c r="A37" s="70"/>
      <c r="B37" s="71">
        <f>'全日本予選参加ﾁｰﾑ'!$N$6</f>
        <v>0</v>
      </c>
      <c r="C37" s="70"/>
      <c r="D37" s="70"/>
      <c r="E37" s="72"/>
      <c r="F37" s="70"/>
      <c r="G37" s="71">
        <f t="shared" si="2"/>
        <v>0</v>
      </c>
      <c r="K37" s="70"/>
      <c r="L37" s="71">
        <f>'全日本予選参加ﾁｰﾑ'!$N$6</f>
        <v>0</v>
      </c>
      <c r="M37" s="70"/>
      <c r="N37" s="70"/>
      <c r="O37" s="72"/>
      <c r="P37" s="70"/>
      <c r="Q37" s="71">
        <f t="shared" si="3"/>
        <v>0</v>
      </c>
    </row>
    <row r="38" spans="1:17" s="7" customFormat="1" ht="19.5" customHeight="1">
      <c r="A38" s="70"/>
      <c r="B38" s="71">
        <f>'全日本予選参加ﾁｰﾑ'!$N$7</f>
        <v>0</v>
      </c>
      <c r="C38" s="70"/>
      <c r="D38" s="70"/>
      <c r="E38" s="72"/>
      <c r="F38" s="70"/>
      <c r="G38" s="71">
        <f t="shared" si="2"/>
        <v>0</v>
      </c>
      <c r="K38" s="70"/>
      <c r="L38" s="71">
        <f>'全日本予選参加ﾁｰﾑ'!$N$7</f>
        <v>0</v>
      </c>
      <c r="M38" s="70"/>
      <c r="N38" s="70"/>
      <c r="O38" s="72"/>
      <c r="P38" s="70"/>
      <c r="Q38" s="71">
        <f t="shared" si="3"/>
        <v>0</v>
      </c>
    </row>
    <row r="39" spans="1:17" s="7" customFormat="1" ht="19.5" customHeight="1">
      <c r="A39" s="70"/>
      <c r="B39" s="71" t="str">
        <f>"入金日　"&amp;"令和"&amp;'全日本予選参加ﾁｰﾑ'!$O$8&amp;"年　"&amp;'全日本予選参加ﾁｰﾑ'!$Q$8&amp;"月"&amp;'全日本予選参加ﾁｰﾑ'!$S$8&amp;"日　"&amp;'全日本予選参加ﾁｰﾑ'!$U$8</f>
        <v>入金日　令和5年　4月30日　日曜日</v>
      </c>
      <c r="C39" s="70"/>
      <c r="D39" s="70"/>
      <c r="E39" s="72"/>
      <c r="F39" s="70"/>
      <c r="G39" s="71" t="str">
        <f t="shared" si="2"/>
        <v>入金日　令和5年　4月30日　日曜日</v>
      </c>
      <c r="K39" s="70"/>
      <c r="L39" s="71" t="str">
        <f>"入金日　"&amp;"令和"&amp;'全日本予選参加ﾁｰﾑ'!$O$8&amp;"年　"&amp;'全日本予選参加ﾁｰﾑ'!$Q$8&amp;"月"&amp;'全日本予選参加ﾁｰﾑ'!$S$8&amp;"日　"&amp;'全日本予選参加ﾁｰﾑ'!$U$8</f>
        <v>入金日　令和5年　4月30日　日曜日</v>
      </c>
      <c r="M39" s="70"/>
      <c r="N39" s="70"/>
      <c r="O39" s="72"/>
      <c r="P39" s="70"/>
      <c r="Q39" s="71" t="str">
        <f t="shared" si="3"/>
        <v>入金日　令和5年　4月30日　日曜日</v>
      </c>
    </row>
    <row r="40" spans="1:17" s="7" customFormat="1" ht="19.5" customHeight="1">
      <c r="A40" s="70"/>
      <c r="B40" s="71">
        <f>'全日本予選参加ﾁｰﾑ'!$N$9</f>
        <v>0</v>
      </c>
      <c r="C40" s="70"/>
      <c r="D40" s="70"/>
      <c r="E40" s="72"/>
      <c r="F40" s="70"/>
      <c r="G40" s="71">
        <f t="shared" si="2"/>
        <v>0</v>
      </c>
      <c r="K40" s="70"/>
      <c r="L40" s="71">
        <f>'全日本予選参加ﾁｰﾑ'!$N$9</f>
        <v>0</v>
      </c>
      <c r="M40" s="70"/>
      <c r="N40" s="70"/>
      <c r="O40" s="72"/>
      <c r="P40" s="70"/>
      <c r="Q40" s="71">
        <f t="shared" si="3"/>
        <v>0</v>
      </c>
    </row>
    <row r="41" spans="1:17" s="7" customFormat="1" ht="19.5" customHeight="1">
      <c r="A41" s="70"/>
      <c r="B41" s="71" t="s">
        <v>76</v>
      </c>
      <c r="C41" s="70"/>
      <c r="D41" s="70"/>
      <c r="E41" s="72"/>
      <c r="F41" s="70"/>
      <c r="G41" s="71" t="str">
        <f t="shared" si="2"/>
        <v>上記正に領収致しました。</v>
      </c>
      <c r="K41" s="70"/>
      <c r="L41" s="71" t="s">
        <v>76</v>
      </c>
      <c r="M41" s="70"/>
      <c r="N41" s="70"/>
      <c r="O41" s="72"/>
      <c r="P41" s="70"/>
      <c r="Q41" s="71" t="str">
        <f t="shared" si="3"/>
        <v>上記正に領収致しました。</v>
      </c>
    </row>
    <row r="42" spans="1:17" s="7" customFormat="1" ht="19.5" customHeight="1">
      <c r="A42" s="70"/>
      <c r="B42" s="71">
        <f>'全日本予選参加ﾁｰﾑ'!$N$11</f>
        <v>0</v>
      </c>
      <c r="C42" s="70"/>
      <c r="D42" s="70"/>
      <c r="E42" s="72"/>
      <c r="F42" s="70"/>
      <c r="G42" s="71">
        <f t="shared" si="2"/>
        <v>0</v>
      </c>
      <c r="K42" s="70"/>
      <c r="L42" s="71">
        <f>'全日本予選参加ﾁｰﾑ'!$N$11</f>
        <v>0</v>
      </c>
      <c r="M42" s="70"/>
      <c r="N42" s="70"/>
      <c r="O42" s="72"/>
      <c r="P42" s="70"/>
      <c r="Q42" s="71">
        <f t="shared" si="3"/>
        <v>0</v>
      </c>
    </row>
    <row r="43" spans="1:17" s="7" customFormat="1" ht="19.5" customHeight="1">
      <c r="A43" s="70"/>
      <c r="B43" s="71" t="str">
        <f>'全日本予選参加ﾁｰﾑ'!$N$12</f>
        <v>宮古地区小学生バレーボール連盟</v>
      </c>
      <c r="C43" s="70"/>
      <c r="D43" s="70"/>
      <c r="E43" s="72"/>
      <c r="F43" s="70"/>
      <c r="G43" s="71" t="str">
        <f t="shared" si="2"/>
        <v>宮古地区小学生バレーボール連盟</v>
      </c>
      <c r="K43" s="70"/>
      <c r="L43" s="71" t="str">
        <f>'全日本予選参加ﾁｰﾑ'!$N$12</f>
        <v>宮古地区小学生バレーボール連盟</v>
      </c>
      <c r="M43" s="70"/>
      <c r="N43" s="70"/>
      <c r="O43" s="72"/>
      <c r="P43" s="70"/>
      <c r="Q43" s="71" t="str">
        <f t="shared" si="3"/>
        <v>宮古地区小学生バレーボール連盟</v>
      </c>
    </row>
    <row r="44" spans="1:17" s="7" customFormat="1" ht="19.5" customHeight="1">
      <c r="A44" s="70"/>
      <c r="B44" s="71" t="str">
        <f>'全日本予選参加ﾁｰﾑ'!$N$13&amp;" 　印"</f>
        <v>会　　長　　漢那　則朋 　印</v>
      </c>
      <c r="C44" s="70"/>
      <c r="D44" s="70"/>
      <c r="E44" s="72"/>
      <c r="F44" s="70"/>
      <c r="G44" s="71" t="str">
        <f t="shared" si="2"/>
        <v>会　　長　　漢那　則朋 　印</v>
      </c>
      <c r="K44" s="70"/>
      <c r="L44" s="71" t="str">
        <f>'全日本予選参加ﾁｰﾑ'!$N$13&amp;" 　印"</f>
        <v>会　　長　　漢那　則朋 　印</v>
      </c>
      <c r="M44" s="70"/>
      <c r="N44" s="70"/>
      <c r="O44" s="72"/>
      <c r="P44" s="70"/>
      <c r="Q44" s="71" t="str">
        <f t="shared" si="3"/>
        <v>会　　長　　漢那　則朋 　印</v>
      </c>
    </row>
    <row r="45" spans="1:17" s="7" customFormat="1" ht="19.5" customHeight="1">
      <c r="A45" s="70"/>
      <c r="B45" s="71">
        <f>'全日本予選参加ﾁｰﾑ'!$N$14</f>
        <v>0</v>
      </c>
      <c r="C45" s="70"/>
      <c r="D45" s="70"/>
      <c r="E45" s="72"/>
      <c r="F45" s="70"/>
      <c r="G45" s="71">
        <f t="shared" si="2"/>
        <v>0</v>
      </c>
      <c r="K45" s="70"/>
      <c r="L45" s="71">
        <f>'全日本予選参加ﾁｰﾑ'!$N$14</f>
        <v>0</v>
      </c>
      <c r="M45" s="70"/>
      <c r="N45" s="70"/>
      <c r="O45" s="72"/>
      <c r="P45" s="70"/>
      <c r="Q45" s="71">
        <f t="shared" si="3"/>
        <v>0</v>
      </c>
    </row>
    <row r="46" spans="1:17" s="7" customFormat="1" ht="19.5" customHeight="1">
      <c r="A46" s="70"/>
      <c r="B46" s="71">
        <f>'全日本予選参加ﾁｰﾑ'!$N$15</f>
        <v>0</v>
      </c>
      <c r="C46" s="70"/>
      <c r="D46" s="70"/>
      <c r="E46" s="72"/>
      <c r="F46" s="70"/>
      <c r="G46" s="71">
        <f t="shared" si="2"/>
        <v>0</v>
      </c>
      <c r="K46" s="70"/>
      <c r="L46" s="71">
        <f>'全日本予選参加ﾁｰﾑ'!$N$15</f>
        <v>0</v>
      </c>
      <c r="M46" s="70"/>
      <c r="N46" s="70"/>
      <c r="O46" s="72"/>
      <c r="P46" s="70"/>
      <c r="Q46" s="71">
        <f t="shared" si="3"/>
        <v>0</v>
      </c>
    </row>
    <row r="47" spans="1:17" ht="19.5" customHeight="1">
      <c r="A47" s="17"/>
      <c r="B47" s="71">
        <f>'全日本予選参加ﾁｰﾑ'!$N$16</f>
        <v>0</v>
      </c>
      <c r="C47" s="17"/>
      <c r="D47" s="17"/>
      <c r="E47" s="68"/>
      <c r="F47" s="17"/>
      <c r="G47" s="71">
        <f t="shared" si="2"/>
        <v>0</v>
      </c>
      <c r="K47" s="17"/>
      <c r="L47" s="71">
        <f>'全日本予選参加ﾁｰﾑ'!$N$16</f>
        <v>0</v>
      </c>
      <c r="M47" s="17"/>
      <c r="N47" s="17"/>
      <c r="O47" s="68"/>
      <c r="P47" s="17"/>
      <c r="Q47" s="71">
        <f t="shared" si="3"/>
        <v>0</v>
      </c>
    </row>
    <row r="48" spans="1:17" ht="19.5" customHeight="1">
      <c r="A48" s="17"/>
      <c r="B48" s="71">
        <f>'全日本予選参加ﾁｰﾑ'!$N$17</f>
        <v>0</v>
      </c>
      <c r="C48" s="17"/>
      <c r="D48" s="17"/>
      <c r="E48" s="68"/>
      <c r="F48" s="17"/>
      <c r="G48" s="71">
        <f t="shared" si="2"/>
        <v>0</v>
      </c>
      <c r="K48" s="17"/>
      <c r="L48" s="71">
        <f>'全日本予選参加ﾁｰﾑ'!$N$17</f>
        <v>0</v>
      </c>
      <c r="M48" s="17"/>
      <c r="N48" s="17"/>
      <c r="O48" s="68"/>
      <c r="P48" s="17"/>
      <c r="Q48" s="71">
        <f t="shared" si="3"/>
        <v>0</v>
      </c>
    </row>
    <row r="49" spans="1:20" ht="23.25">
      <c r="A49" s="726" t="s">
        <v>74</v>
      </c>
      <c r="B49" s="726"/>
      <c r="C49" s="726"/>
      <c r="D49" s="726"/>
      <c r="E49" s="727"/>
      <c r="F49" s="726" t="s">
        <v>66</v>
      </c>
      <c r="G49" s="726"/>
      <c r="H49" s="726"/>
      <c r="I49" s="726"/>
      <c r="J49" s="726"/>
      <c r="K49" s="726" t="s">
        <v>74</v>
      </c>
      <c r="L49" s="726"/>
      <c r="M49" s="726"/>
      <c r="N49" s="726"/>
      <c r="O49" s="727"/>
      <c r="P49" s="726" t="s">
        <v>66</v>
      </c>
      <c r="Q49" s="726"/>
      <c r="R49" s="726"/>
      <c r="S49" s="726"/>
      <c r="T49" s="726"/>
    </row>
    <row r="50" spans="1:16" ht="24" customHeight="1">
      <c r="A50" s="67"/>
      <c r="B50" s="17"/>
      <c r="C50" s="17"/>
      <c r="D50" s="17"/>
      <c r="E50" s="68"/>
      <c r="F50" s="17"/>
      <c r="K50" s="67"/>
      <c r="L50" s="17"/>
      <c r="M50" s="17"/>
      <c r="N50" s="17"/>
      <c r="O50" s="68"/>
      <c r="P50" s="17"/>
    </row>
    <row r="51" spans="1:20" ht="23.25">
      <c r="A51" s="723" t="str">
        <f>'全日本予選参加ﾁｰﾑ'!C5&amp;"　"&amp;'全日本予選参加ﾁｰﾑ'!D5&amp;"　様"</f>
        <v>宮古南A　男子　様</v>
      </c>
      <c r="B51" s="724"/>
      <c r="C51" s="724"/>
      <c r="D51" s="724"/>
      <c r="E51" s="725"/>
      <c r="F51" s="723" t="str">
        <f>A51</f>
        <v>宮古南A　男子　様</v>
      </c>
      <c r="G51" s="723"/>
      <c r="H51" s="723"/>
      <c r="I51" s="723"/>
      <c r="J51" s="723"/>
      <c r="K51" s="723" t="str">
        <f>'全日本予選参加ﾁｰﾑ'!I5&amp;"　"&amp;'全日本予選参加ﾁｰﾑ'!J5&amp;"　様"</f>
        <v>平良第一ＪＶＣ　女子　様</v>
      </c>
      <c r="L51" s="724"/>
      <c r="M51" s="724"/>
      <c r="N51" s="724"/>
      <c r="O51" s="725"/>
      <c r="P51" s="723" t="str">
        <f>K51</f>
        <v>平良第一ＪＶＣ　女子　様</v>
      </c>
      <c r="Q51" s="723"/>
      <c r="R51" s="723"/>
      <c r="S51" s="723"/>
      <c r="T51" s="723"/>
    </row>
    <row r="52" spans="1:16" ht="19.5" customHeight="1">
      <c r="A52" s="69"/>
      <c r="B52" s="17"/>
      <c r="C52" s="17"/>
      <c r="D52" s="17"/>
      <c r="E52" s="68"/>
      <c r="F52" s="17"/>
      <c r="K52" s="69"/>
      <c r="L52" s="17"/>
      <c r="M52" s="17"/>
      <c r="N52" s="17"/>
      <c r="O52" s="68"/>
      <c r="P52" s="17"/>
    </row>
    <row r="53" spans="1:16" ht="19.5" customHeight="1">
      <c r="A53" s="69"/>
      <c r="B53" s="17"/>
      <c r="C53" s="17"/>
      <c r="D53" s="17"/>
      <c r="E53" s="68"/>
      <c r="F53" s="17"/>
      <c r="K53" s="69"/>
      <c r="L53" s="17"/>
      <c r="M53" s="17"/>
      <c r="N53" s="17"/>
      <c r="O53" s="68"/>
      <c r="P53" s="17"/>
    </row>
    <row r="54" spans="1:20" ht="19.5" customHeight="1">
      <c r="A54" s="720">
        <f>'全日本予選参加ﾁｰﾑ'!E5</f>
        <v>3000</v>
      </c>
      <c r="B54" s="721"/>
      <c r="C54" s="721"/>
      <c r="D54" s="721"/>
      <c r="E54" s="722"/>
      <c r="F54" s="720">
        <f>A54</f>
        <v>3000</v>
      </c>
      <c r="G54" s="721"/>
      <c r="H54" s="721"/>
      <c r="I54" s="721"/>
      <c r="J54" s="721"/>
      <c r="K54" s="720">
        <f>'全日本予選参加ﾁｰﾑ'!K5</f>
        <v>3000</v>
      </c>
      <c r="L54" s="721"/>
      <c r="M54" s="721"/>
      <c r="N54" s="721"/>
      <c r="O54" s="722"/>
      <c r="P54" s="720">
        <f>K54</f>
        <v>3000</v>
      </c>
      <c r="Q54" s="721"/>
      <c r="R54" s="721"/>
      <c r="S54" s="721"/>
      <c r="T54" s="721"/>
    </row>
    <row r="55" spans="1:16" ht="19.5" customHeight="1">
      <c r="A55" s="69"/>
      <c r="B55" s="17"/>
      <c r="C55" s="17"/>
      <c r="D55" s="17"/>
      <c r="E55" s="68"/>
      <c r="F55" s="17"/>
      <c r="K55" s="69"/>
      <c r="L55" s="17"/>
      <c r="M55" s="17"/>
      <c r="N55" s="17"/>
      <c r="O55" s="68"/>
      <c r="P55" s="17"/>
    </row>
    <row r="56" spans="1:17" s="7" customFormat="1" ht="19.5" customHeight="1">
      <c r="A56" s="70"/>
      <c r="B56" s="71" t="s">
        <v>75</v>
      </c>
      <c r="C56" s="70"/>
      <c r="D56" s="70"/>
      <c r="E56" s="72"/>
      <c r="F56" s="70"/>
      <c r="G56" s="71" t="str">
        <f>$B$8</f>
        <v>但し、</v>
      </c>
      <c r="K56" s="70"/>
      <c r="L56" s="71" t="s">
        <v>75</v>
      </c>
      <c r="M56" s="70"/>
      <c r="N56" s="70"/>
      <c r="O56" s="72"/>
      <c r="P56" s="70"/>
      <c r="Q56" s="71" t="str">
        <f>$B$8</f>
        <v>但し、</v>
      </c>
    </row>
    <row r="57" spans="1:17" s="7" customFormat="1" ht="19.5" customHeight="1">
      <c r="A57" s="70"/>
      <c r="B57" s="71" t="str">
        <f>'全日本予選参加ﾁｰﾑ'!$N$2</f>
        <v>第3回宮古地区大会３・４年生大会</v>
      </c>
      <c r="C57" s="70"/>
      <c r="D57" s="70"/>
      <c r="E57" s="72"/>
      <c r="F57" s="70"/>
      <c r="G57" s="71" t="str">
        <f>$B$9</f>
        <v>第3回宮古地区大会３・４年生大会</v>
      </c>
      <c r="K57" s="70"/>
      <c r="L57" s="71" t="str">
        <f>'全日本予選参加ﾁｰﾑ'!$N$2</f>
        <v>第3回宮古地区大会３・４年生大会</v>
      </c>
      <c r="M57" s="70"/>
      <c r="N57" s="70"/>
      <c r="O57" s="72"/>
      <c r="P57" s="70"/>
      <c r="Q57" s="71" t="str">
        <f>$B$9</f>
        <v>第3回宮古地区大会３・４年生大会</v>
      </c>
    </row>
    <row r="58" spans="1:17" s="7" customFormat="1" ht="19.5" customHeight="1">
      <c r="A58" s="70"/>
      <c r="B58" s="71" t="str">
        <f>'全日本予選参加ﾁｰﾑ'!$N$3</f>
        <v>第44回新報児童オリンピックU-１０地区大会</v>
      </c>
      <c r="C58" s="71"/>
      <c r="D58" s="70"/>
      <c r="E58" s="72"/>
      <c r="F58" s="70"/>
      <c r="G58" s="71" t="str">
        <f>$B$10</f>
        <v>第44回新報児童オリンピックU-１０地区大会</v>
      </c>
      <c r="K58" s="70"/>
      <c r="L58" s="71" t="str">
        <f>'全日本予選参加ﾁｰﾑ'!$N$3</f>
        <v>第44回新報児童オリンピックU-１０地区大会</v>
      </c>
      <c r="M58" s="71"/>
      <c r="N58" s="70"/>
      <c r="O58" s="72"/>
      <c r="P58" s="70"/>
      <c r="Q58" s="71" t="str">
        <f>$B$10</f>
        <v>第44回新報児童オリンピックU-１０地区大会</v>
      </c>
    </row>
    <row r="59" spans="1:17" s="7" customFormat="1" ht="19.5" customHeight="1">
      <c r="A59" s="70"/>
      <c r="B59" s="71" t="str">
        <f>'全日本予選参加ﾁｰﾑ'!$N$4</f>
        <v>参加料として</v>
      </c>
      <c r="C59" s="71"/>
      <c r="D59" s="70"/>
      <c r="E59" s="72"/>
      <c r="F59" s="70"/>
      <c r="G59" s="71" t="str">
        <f>$B$11</f>
        <v>参加料として</v>
      </c>
      <c r="K59" s="70"/>
      <c r="L59" s="71" t="str">
        <f>'全日本予選参加ﾁｰﾑ'!$N$4</f>
        <v>参加料として</v>
      </c>
      <c r="M59" s="71"/>
      <c r="N59" s="70"/>
      <c r="O59" s="72"/>
      <c r="P59" s="70"/>
      <c r="Q59" s="71" t="str">
        <f>$B$11</f>
        <v>参加料として</v>
      </c>
    </row>
    <row r="60" spans="1:17" s="7" customFormat="1" ht="19.5" customHeight="1">
      <c r="A60" s="70"/>
      <c r="B60" s="71">
        <f>'全日本予選参加ﾁｰﾑ'!$N$5</f>
        <v>0</v>
      </c>
      <c r="C60" s="70"/>
      <c r="D60" s="70"/>
      <c r="E60" s="72"/>
      <c r="F60" s="70"/>
      <c r="G60" s="71">
        <f aca="true" t="shared" si="4" ref="G60:G72">$B60</f>
        <v>0</v>
      </c>
      <c r="K60" s="70"/>
      <c r="L60" s="71">
        <f>'全日本予選参加ﾁｰﾑ'!$N$5</f>
        <v>0</v>
      </c>
      <c r="M60" s="70"/>
      <c r="N60" s="70"/>
      <c r="O60" s="72"/>
      <c r="P60" s="70"/>
      <c r="Q60" s="71">
        <f aca="true" t="shared" si="5" ref="Q60:Q72">$B60</f>
        <v>0</v>
      </c>
    </row>
    <row r="61" spans="1:17" s="7" customFormat="1" ht="19.5" customHeight="1">
      <c r="A61" s="70"/>
      <c r="B61" s="71">
        <f>'全日本予選参加ﾁｰﾑ'!$N$6</f>
        <v>0</v>
      </c>
      <c r="C61" s="70"/>
      <c r="D61" s="70"/>
      <c r="E61" s="72"/>
      <c r="F61" s="70"/>
      <c r="G61" s="71">
        <f t="shared" si="4"/>
        <v>0</v>
      </c>
      <c r="K61" s="70"/>
      <c r="L61" s="71">
        <f>'全日本予選参加ﾁｰﾑ'!$N$6</f>
        <v>0</v>
      </c>
      <c r="M61" s="70"/>
      <c r="N61" s="70"/>
      <c r="O61" s="72"/>
      <c r="P61" s="70"/>
      <c r="Q61" s="71">
        <f t="shared" si="5"/>
        <v>0</v>
      </c>
    </row>
    <row r="62" spans="1:17" s="7" customFormat="1" ht="19.5" customHeight="1">
      <c r="A62" s="70"/>
      <c r="B62" s="71">
        <f>'全日本予選参加ﾁｰﾑ'!$N$7</f>
        <v>0</v>
      </c>
      <c r="C62" s="70"/>
      <c r="D62" s="70"/>
      <c r="E62" s="72"/>
      <c r="F62" s="70"/>
      <c r="G62" s="71">
        <f t="shared" si="4"/>
        <v>0</v>
      </c>
      <c r="K62" s="70"/>
      <c r="L62" s="71">
        <f>'全日本予選参加ﾁｰﾑ'!$N$7</f>
        <v>0</v>
      </c>
      <c r="M62" s="70"/>
      <c r="N62" s="70"/>
      <c r="O62" s="72"/>
      <c r="P62" s="70"/>
      <c r="Q62" s="71">
        <f t="shared" si="5"/>
        <v>0</v>
      </c>
    </row>
    <row r="63" spans="1:17" s="7" customFormat="1" ht="19.5" customHeight="1">
      <c r="A63" s="70"/>
      <c r="B63" s="71" t="str">
        <f>"入金日　"&amp;"令和"&amp;'全日本予選参加ﾁｰﾑ'!$O$8&amp;"年　"&amp;'全日本予選参加ﾁｰﾑ'!$Q$8&amp;"月"&amp;'全日本予選参加ﾁｰﾑ'!$S$8&amp;"日　"&amp;'全日本予選参加ﾁｰﾑ'!$U$8</f>
        <v>入金日　令和5年　4月30日　日曜日</v>
      </c>
      <c r="C63" s="70"/>
      <c r="D63" s="70"/>
      <c r="E63" s="72"/>
      <c r="F63" s="70"/>
      <c r="G63" s="71" t="str">
        <f t="shared" si="4"/>
        <v>入金日　令和5年　4月30日　日曜日</v>
      </c>
      <c r="K63" s="70"/>
      <c r="L63" s="71" t="str">
        <f>"入金日　"&amp;"令和"&amp;'全日本予選参加ﾁｰﾑ'!$O$8&amp;"年　"&amp;'全日本予選参加ﾁｰﾑ'!$Q$8&amp;"月"&amp;'全日本予選参加ﾁｰﾑ'!$S$8&amp;"日　"&amp;'全日本予選参加ﾁｰﾑ'!$U$8</f>
        <v>入金日　令和5年　4月30日　日曜日</v>
      </c>
      <c r="M63" s="70"/>
      <c r="N63" s="70"/>
      <c r="O63" s="72"/>
      <c r="P63" s="70"/>
      <c r="Q63" s="71" t="str">
        <f t="shared" si="5"/>
        <v>入金日　令和5年　4月30日　日曜日</v>
      </c>
    </row>
    <row r="64" spans="1:17" s="7" customFormat="1" ht="19.5" customHeight="1">
      <c r="A64" s="70"/>
      <c r="B64" s="71">
        <f>'全日本予選参加ﾁｰﾑ'!$N$9</f>
        <v>0</v>
      </c>
      <c r="C64" s="70"/>
      <c r="D64" s="70"/>
      <c r="E64" s="72"/>
      <c r="F64" s="70"/>
      <c r="G64" s="71">
        <f t="shared" si="4"/>
        <v>0</v>
      </c>
      <c r="K64" s="70"/>
      <c r="L64" s="71">
        <f>'全日本予選参加ﾁｰﾑ'!$N$9</f>
        <v>0</v>
      </c>
      <c r="M64" s="70"/>
      <c r="N64" s="70"/>
      <c r="O64" s="72"/>
      <c r="P64" s="70"/>
      <c r="Q64" s="71">
        <f t="shared" si="5"/>
        <v>0</v>
      </c>
    </row>
    <row r="65" spans="1:17" s="7" customFormat="1" ht="19.5" customHeight="1">
      <c r="A65" s="70"/>
      <c r="B65" s="71" t="s">
        <v>76</v>
      </c>
      <c r="C65" s="70"/>
      <c r="D65" s="70"/>
      <c r="E65" s="72"/>
      <c r="F65" s="70"/>
      <c r="G65" s="71" t="str">
        <f t="shared" si="4"/>
        <v>上記正に領収致しました。</v>
      </c>
      <c r="K65" s="70"/>
      <c r="L65" s="71" t="s">
        <v>76</v>
      </c>
      <c r="M65" s="70"/>
      <c r="N65" s="70"/>
      <c r="O65" s="72"/>
      <c r="P65" s="70"/>
      <c r="Q65" s="71" t="str">
        <f t="shared" si="5"/>
        <v>上記正に領収致しました。</v>
      </c>
    </row>
    <row r="66" spans="1:17" s="7" customFormat="1" ht="19.5" customHeight="1">
      <c r="A66" s="70"/>
      <c r="B66" s="71">
        <f>'全日本予選参加ﾁｰﾑ'!$N$11</f>
        <v>0</v>
      </c>
      <c r="C66" s="70"/>
      <c r="D66" s="70"/>
      <c r="E66" s="72"/>
      <c r="F66" s="70"/>
      <c r="G66" s="71">
        <f t="shared" si="4"/>
        <v>0</v>
      </c>
      <c r="K66" s="70"/>
      <c r="L66" s="71">
        <f>'全日本予選参加ﾁｰﾑ'!$N$11</f>
        <v>0</v>
      </c>
      <c r="M66" s="70"/>
      <c r="N66" s="70"/>
      <c r="O66" s="72"/>
      <c r="P66" s="70"/>
      <c r="Q66" s="71">
        <f t="shared" si="5"/>
        <v>0</v>
      </c>
    </row>
    <row r="67" spans="1:17" s="7" customFormat="1" ht="19.5" customHeight="1">
      <c r="A67" s="70"/>
      <c r="B67" s="71" t="str">
        <f>'全日本予選参加ﾁｰﾑ'!$N$12</f>
        <v>宮古地区小学生バレーボール連盟</v>
      </c>
      <c r="C67" s="70"/>
      <c r="D67" s="70"/>
      <c r="E67" s="72"/>
      <c r="F67" s="70"/>
      <c r="G67" s="71" t="str">
        <f t="shared" si="4"/>
        <v>宮古地区小学生バレーボール連盟</v>
      </c>
      <c r="K67" s="70"/>
      <c r="L67" s="71" t="str">
        <f>'全日本予選参加ﾁｰﾑ'!$N$12</f>
        <v>宮古地区小学生バレーボール連盟</v>
      </c>
      <c r="M67" s="70"/>
      <c r="N67" s="70"/>
      <c r="O67" s="72"/>
      <c r="P67" s="70"/>
      <c r="Q67" s="71" t="str">
        <f t="shared" si="5"/>
        <v>宮古地区小学生バレーボール連盟</v>
      </c>
    </row>
    <row r="68" spans="1:17" s="7" customFormat="1" ht="19.5" customHeight="1">
      <c r="A68" s="70"/>
      <c r="B68" s="71" t="str">
        <f>'全日本予選参加ﾁｰﾑ'!$N$13&amp;" 　印"</f>
        <v>会　　長　　漢那　則朋 　印</v>
      </c>
      <c r="C68" s="70"/>
      <c r="D68" s="70"/>
      <c r="E68" s="72"/>
      <c r="F68" s="70"/>
      <c r="G68" s="71" t="str">
        <f t="shared" si="4"/>
        <v>会　　長　　漢那　則朋 　印</v>
      </c>
      <c r="K68" s="70"/>
      <c r="L68" s="71" t="str">
        <f>'全日本予選参加ﾁｰﾑ'!$N$13&amp;" 　印"</f>
        <v>会　　長　　漢那　則朋 　印</v>
      </c>
      <c r="M68" s="70"/>
      <c r="N68" s="70"/>
      <c r="O68" s="72"/>
      <c r="P68" s="70"/>
      <c r="Q68" s="71" t="str">
        <f t="shared" si="5"/>
        <v>会　　長　　漢那　則朋 　印</v>
      </c>
    </row>
    <row r="69" spans="1:17" s="7" customFormat="1" ht="19.5" customHeight="1">
      <c r="A69" s="70"/>
      <c r="B69" s="71">
        <f>'全日本予選参加ﾁｰﾑ'!$N$14</f>
        <v>0</v>
      </c>
      <c r="C69" s="70"/>
      <c r="D69" s="70"/>
      <c r="E69" s="72"/>
      <c r="F69" s="70"/>
      <c r="G69" s="71">
        <f t="shared" si="4"/>
        <v>0</v>
      </c>
      <c r="K69" s="70"/>
      <c r="L69" s="71">
        <f>'全日本予選参加ﾁｰﾑ'!$N$14</f>
        <v>0</v>
      </c>
      <c r="M69" s="70"/>
      <c r="N69" s="70"/>
      <c r="O69" s="72"/>
      <c r="P69" s="70"/>
      <c r="Q69" s="71">
        <f t="shared" si="5"/>
        <v>0</v>
      </c>
    </row>
    <row r="70" spans="1:17" s="7" customFormat="1" ht="19.5" customHeight="1">
      <c r="A70" s="70"/>
      <c r="B70" s="71">
        <f>'全日本予選参加ﾁｰﾑ'!$N$15</f>
        <v>0</v>
      </c>
      <c r="C70" s="70"/>
      <c r="D70" s="70"/>
      <c r="E70" s="72"/>
      <c r="F70" s="70"/>
      <c r="G70" s="71">
        <f t="shared" si="4"/>
        <v>0</v>
      </c>
      <c r="K70" s="70"/>
      <c r="L70" s="71">
        <f>'全日本予選参加ﾁｰﾑ'!$N$15</f>
        <v>0</v>
      </c>
      <c r="M70" s="70"/>
      <c r="N70" s="70"/>
      <c r="O70" s="72"/>
      <c r="P70" s="70"/>
      <c r="Q70" s="71">
        <f t="shared" si="5"/>
        <v>0</v>
      </c>
    </row>
    <row r="71" spans="1:17" ht="19.5" customHeight="1">
      <c r="A71" s="17"/>
      <c r="B71" s="71">
        <f>'全日本予選参加ﾁｰﾑ'!$N$16</f>
        <v>0</v>
      </c>
      <c r="C71" s="17"/>
      <c r="D71" s="17"/>
      <c r="E71" s="68"/>
      <c r="F71" s="17"/>
      <c r="G71" s="71">
        <f t="shared" si="4"/>
        <v>0</v>
      </c>
      <c r="K71" s="17"/>
      <c r="L71" s="71">
        <f>'全日本予選参加ﾁｰﾑ'!$N$16</f>
        <v>0</v>
      </c>
      <c r="M71" s="17"/>
      <c r="N71" s="17"/>
      <c r="O71" s="68"/>
      <c r="P71" s="17"/>
      <c r="Q71" s="71">
        <f t="shared" si="5"/>
        <v>0</v>
      </c>
    </row>
    <row r="72" spans="1:17" ht="19.5" customHeight="1">
      <c r="A72" s="17"/>
      <c r="B72" s="71">
        <f>'全日本予選参加ﾁｰﾑ'!$N$17</f>
        <v>0</v>
      </c>
      <c r="C72" s="17"/>
      <c r="D72" s="17"/>
      <c r="E72" s="68"/>
      <c r="F72" s="17"/>
      <c r="G72" s="71">
        <f t="shared" si="4"/>
        <v>0</v>
      </c>
      <c r="K72" s="17"/>
      <c r="L72" s="71">
        <f>'全日本予選参加ﾁｰﾑ'!$N$17</f>
        <v>0</v>
      </c>
      <c r="M72" s="17"/>
      <c r="N72" s="17"/>
      <c r="O72" s="68"/>
      <c r="P72" s="17"/>
      <c r="Q72" s="71">
        <f t="shared" si="5"/>
        <v>0</v>
      </c>
    </row>
    <row r="73" spans="1:20" ht="23.25">
      <c r="A73" s="726" t="s">
        <v>74</v>
      </c>
      <c r="B73" s="726"/>
      <c r="C73" s="726"/>
      <c r="D73" s="726"/>
      <c r="E73" s="727"/>
      <c r="F73" s="726" t="s">
        <v>66</v>
      </c>
      <c r="G73" s="726"/>
      <c r="H73" s="726"/>
      <c r="I73" s="726"/>
      <c r="J73" s="726"/>
      <c r="K73" s="726" t="s">
        <v>74</v>
      </c>
      <c r="L73" s="726"/>
      <c r="M73" s="726"/>
      <c r="N73" s="726"/>
      <c r="O73" s="727"/>
      <c r="P73" s="726" t="s">
        <v>66</v>
      </c>
      <c r="Q73" s="726"/>
      <c r="R73" s="726"/>
      <c r="S73" s="726"/>
      <c r="T73" s="726"/>
    </row>
    <row r="74" spans="1:16" ht="24" customHeight="1">
      <c r="A74" s="67"/>
      <c r="B74" s="17"/>
      <c r="C74" s="17"/>
      <c r="D74" s="17"/>
      <c r="E74" s="68"/>
      <c r="F74" s="17"/>
      <c r="K74" s="67"/>
      <c r="L74" s="17"/>
      <c r="M74" s="17"/>
      <c r="N74" s="17"/>
      <c r="O74" s="68"/>
      <c r="P74" s="17"/>
    </row>
    <row r="75" spans="1:20" ht="23.25">
      <c r="A75" s="723" t="str">
        <f>'全日本予選参加ﾁｰﾑ'!C6&amp;"　"&amp;'全日本予選参加ﾁｰﾑ'!D6&amp;"　様"</f>
        <v>宮古南B　男子　様</v>
      </c>
      <c r="B75" s="724"/>
      <c r="C75" s="724"/>
      <c r="D75" s="724"/>
      <c r="E75" s="725"/>
      <c r="F75" s="723" t="str">
        <f>A75</f>
        <v>宮古南B　男子　様</v>
      </c>
      <c r="G75" s="723"/>
      <c r="H75" s="723"/>
      <c r="I75" s="723"/>
      <c r="J75" s="723"/>
      <c r="K75" s="723" t="str">
        <f>'全日本予選参加ﾁｰﾑ'!I6&amp;"　"&amp;'全日本予選参加ﾁｰﾑ'!J6&amp;"　様"</f>
        <v>鏡原あかうん　女子　様</v>
      </c>
      <c r="L75" s="724"/>
      <c r="M75" s="724"/>
      <c r="N75" s="724"/>
      <c r="O75" s="725"/>
      <c r="P75" s="723" t="str">
        <f>K75</f>
        <v>鏡原あかうん　女子　様</v>
      </c>
      <c r="Q75" s="723"/>
      <c r="R75" s="723"/>
      <c r="S75" s="723"/>
      <c r="T75" s="723"/>
    </row>
    <row r="76" spans="1:16" ht="19.5" customHeight="1">
      <c r="A76" s="69"/>
      <c r="B76" s="17"/>
      <c r="C76" s="17"/>
      <c r="D76" s="17"/>
      <c r="E76" s="68"/>
      <c r="F76" s="17"/>
      <c r="K76" s="69"/>
      <c r="L76" s="17"/>
      <c r="M76" s="17"/>
      <c r="N76" s="17"/>
      <c r="O76" s="68"/>
      <c r="P76" s="17"/>
    </row>
    <row r="77" spans="1:16" ht="19.5" customHeight="1">
      <c r="A77" s="69"/>
      <c r="B77" s="17"/>
      <c r="C77" s="17"/>
      <c r="D77" s="17"/>
      <c r="E77" s="68"/>
      <c r="F77" s="17"/>
      <c r="K77" s="69"/>
      <c r="L77" s="17"/>
      <c r="M77" s="17"/>
      <c r="N77" s="17"/>
      <c r="O77" s="68"/>
      <c r="P77" s="17"/>
    </row>
    <row r="78" spans="1:20" ht="19.5" customHeight="1">
      <c r="A78" s="720">
        <f>'全日本予選参加ﾁｰﾑ'!E6</f>
        <v>3000</v>
      </c>
      <c r="B78" s="721"/>
      <c r="C78" s="721"/>
      <c r="D78" s="721"/>
      <c r="E78" s="722"/>
      <c r="F78" s="720">
        <f>A78</f>
        <v>3000</v>
      </c>
      <c r="G78" s="721"/>
      <c r="H78" s="721"/>
      <c r="I78" s="721"/>
      <c r="J78" s="721"/>
      <c r="K78" s="720">
        <f>'全日本予選参加ﾁｰﾑ'!K6</f>
        <v>3000</v>
      </c>
      <c r="L78" s="721"/>
      <c r="M78" s="721"/>
      <c r="N78" s="721"/>
      <c r="O78" s="722"/>
      <c r="P78" s="720">
        <f>K78</f>
        <v>3000</v>
      </c>
      <c r="Q78" s="721"/>
      <c r="R78" s="721"/>
      <c r="S78" s="721"/>
      <c r="T78" s="721"/>
    </row>
    <row r="79" spans="1:16" ht="19.5" customHeight="1">
      <c r="A79" s="69"/>
      <c r="B79" s="17"/>
      <c r="C79" s="17"/>
      <c r="D79" s="17"/>
      <c r="E79" s="68"/>
      <c r="F79" s="17"/>
      <c r="K79" s="69"/>
      <c r="L79" s="17"/>
      <c r="M79" s="17"/>
      <c r="N79" s="17"/>
      <c r="O79" s="68"/>
      <c r="P79" s="17"/>
    </row>
    <row r="80" spans="1:17" s="7" customFormat="1" ht="19.5" customHeight="1">
      <c r="A80" s="70"/>
      <c r="B80" s="71" t="s">
        <v>75</v>
      </c>
      <c r="C80" s="70"/>
      <c r="D80" s="70"/>
      <c r="E80" s="72"/>
      <c r="F80" s="70"/>
      <c r="G80" s="71" t="str">
        <f>$B$8</f>
        <v>但し、</v>
      </c>
      <c r="K80" s="70"/>
      <c r="L80" s="71" t="s">
        <v>75</v>
      </c>
      <c r="M80" s="70"/>
      <c r="N80" s="70"/>
      <c r="O80" s="72"/>
      <c r="P80" s="70"/>
      <c r="Q80" s="71" t="str">
        <f>$B$8</f>
        <v>但し、</v>
      </c>
    </row>
    <row r="81" spans="1:17" s="7" customFormat="1" ht="19.5" customHeight="1">
      <c r="A81" s="70"/>
      <c r="B81" s="71" t="str">
        <f>'全日本予選参加ﾁｰﾑ'!$N$2</f>
        <v>第3回宮古地区大会３・４年生大会</v>
      </c>
      <c r="C81" s="70"/>
      <c r="D81" s="70"/>
      <c r="E81" s="72"/>
      <c r="F81" s="70"/>
      <c r="G81" s="71" t="str">
        <f>$B$9</f>
        <v>第3回宮古地区大会３・４年生大会</v>
      </c>
      <c r="K81" s="70"/>
      <c r="L81" s="71" t="str">
        <f>'全日本予選参加ﾁｰﾑ'!$N$2</f>
        <v>第3回宮古地区大会３・４年生大会</v>
      </c>
      <c r="M81" s="70"/>
      <c r="N81" s="70"/>
      <c r="O81" s="72"/>
      <c r="P81" s="70"/>
      <c r="Q81" s="71" t="str">
        <f>$B$9</f>
        <v>第3回宮古地区大会３・４年生大会</v>
      </c>
    </row>
    <row r="82" spans="1:17" s="7" customFormat="1" ht="19.5" customHeight="1">
      <c r="A82" s="70"/>
      <c r="B82" s="71" t="str">
        <f>'全日本予選参加ﾁｰﾑ'!$N$3</f>
        <v>第44回新報児童オリンピックU-１０地区大会</v>
      </c>
      <c r="C82" s="71"/>
      <c r="D82" s="70"/>
      <c r="E82" s="72"/>
      <c r="F82" s="70"/>
      <c r="G82" s="71" t="str">
        <f>$B$10</f>
        <v>第44回新報児童オリンピックU-１０地区大会</v>
      </c>
      <c r="K82" s="70"/>
      <c r="L82" s="71" t="str">
        <f>'全日本予選参加ﾁｰﾑ'!$N$3</f>
        <v>第44回新報児童オリンピックU-１０地区大会</v>
      </c>
      <c r="M82" s="71"/>
      <c r="N82" s="70"/>
      <c r="O82" s="72"/>
      <c r="P82" s="70"/>
      <c r="Q82" s="71" t="str">
        <f>$B$10</f>
        <v>第44回新報児童オリンピックU-１０地区大会</v>
      </c>
    </row>
    <row r="83" spans="1:17" s="7" customFormat="1" ht="19.5" customHeight="1">
      <c r="A83" s="70"/>
      <c r="B83" s="71" t="str">
        <f>'全日本予選参加ﾁｰﾑ'!$N$4</f>
        <v>参加料として</v>
      </c>
      <c r="C83" s="71"/>
      <c r="D83" s="70"/>
      <c r="E83" s="72"/>
      <c r="F83" s="70"/>
      <c r="G83" s="71" t="str">
        <f>$B$11</f>
        <v>参加料として</v>
      </c>
      <c r="K83" s="70"/>
      <c r="L83" s="71" t="str">
        <f>'全日本予選参加ﾁｰﾑ'!$N$4</f>
        <v>参加料として</v>
      </c>
      <c r="M83" s="71"/>
      <c r="N83" s="70"/>
      <c r="O83" s="72"/>
      <c r="P83" s="70"/>
      <c r="Q83" s="71" t="str">
        <f>$B$11</f>
        <v>参加料として</v>
      </c>
    </row>
    <row r="84" spans="1:17" s="7" customFormat="1" ht="19.5" customHeight="1">
      <c r="A84" s="70"/>
      <c r="B84" s="71">
        <f>'全日本予選参加ﾁｰﾑ'!$N$5</f>
        <v>0</v>
      </c>
      <c r="C84" s="70"/>
      <c r="D84" s="70"/>
      <c r="E84" s="72"/>
      <c r="F84" s="70"/>
      <c r="G84" s="71">
        <f aca="true" t="shared" si="6" ref="G84:G96">$B84</f>
        <v>0</v>
      </c>
      <c r="K84" s="70"/>
      <c r="L84" s="71">
        <f>'全日本予選参加ﾁｰﾑ'!$N$5</f>
        <v>0</v>
      </c>
      <c r="M84" s="70"/>
      <c r="N84" s="70"/>
      <c r="O84" s="72"/>
      <c r="P84" s="70"/>
      <c r="Q84" s="71">
        <f aca="true" t="shared" si="7" ref="Q84:Q96">$B84</f>
        <v>0</v>
      </c>
    </row>
    <row r="85" spans="1:17" s="7" customFormat="1" ht="19.5" customHeight="1">
      <c r="A85" s="70"/>
      <c r="B85" s="71">
        <f>'全日本予選参加ﾁｰﾑ'!$N$6</f>
        <v>0</v>
      </c>
      <c r="C85" s="70"/>
      <c r="D85" s="70"/>
      <c r="E85" s="72"/>
      <c r="F85" s="70"/>
      <c r="G85" s="71">
        <f t="shared" si="6"/>
        <v>0</v>
      </c>
      <c r="K85" s="70"/>
      <c r="L85" s="71">
        <f>'全日本予選参加ﾁｰﾑ'!$N$6</f>
        <v>0</v>
      </c>
      <c r="M85" s="70"/>
      <c r="N85" s="70"/>
      <c r="O85" s="72"/>
      <c r="P85" s="70"/>
      <c r="Q85" s="71">
        <f t="shared" si="7"/>
        <v>0</v>
      </c>
    </row>
    <row r="86" spans="1:17" s="7" customFormat="1" ht="19.5" customHeight="1">
      <c r="A86" s="70"/>
      <c r="B86" s="71">
        <f>'全日本予選参加ﾁｰﾑ'!$N$7</f>
        <v>0</v>
      </c>
      <c r="C86" s="70"/>
      <c r="D86" s="70"/>
      <c r="E86" s="72"/>
      <c r="F86" s="70"/>
      <c r="G86" s="71">
        <f t="shared" si="6"/>
        <v>0</v>
      </c>
      <c r="K86" s="70"/>
      <c r="L86" s="71">
        <f>'全日本予選参加ﾁｰﾑ'!$N$7</f>
        <v>0</v>
      </c>
      <c r="M86" s="70"/>
      <c r="N86" s="70"/>
      <c r="O86" s="72"/>
      <c r="P86" s="70"/>
      <c r="Q86" s="71">
        <f t="shared" si="7"/>
        <v>0</v>
      </c>
    </row>
    <row r="87" spans="1:17" s="7" customFormat="1" ht="19.5" customHeight="1">
      <c r="A87" s="70"/>
      <c r="B87" s="71" t="str">
        <f>"入金日　"&amp;"令和"&amp;'全日本予選参加ﾁｰﾑ'!$O$8&amp;"年　"&amp;'全日本予選参加ﾁｰﾑ'!$Q$8&amp;"月"&amp;'全日本予選参加ﾁｰﾑ'!$S$8&amp;"日　"&amp;'全日本予選参加ﾁｰﾑ'!$U$8</f>
        <v>入金日　令和5年　4月30日　日曜日</v>
      </c>
      <c r="C87" s="70"/>
      <c r="D87" s="70"/>
      <c r="E87" s="72"/>
      <c r="F87" s="70"/>
      <c r="G87" s="71" t="str">
        <f t="shared" si="6"/>
        <v>入金日　令和5年　4月30日　日曜日</v>
      </c>
      <c r="K87" s="70"/>
      <c r="L87" s="71" t="str">
        <f>"入金日　"&amp;"令和"&amp;'全日本予選参加ﾁｰﾑ'!$O$8&amp;"年　"&amp;'全日本予選参加ﾁｰﾑ'!$Q$8&amp;"月"&amp;'全日本予選参加ﾁｰﾑ'!$S$8&amp;"日　"&amp;'全日本予選参加ﾁｰﾑ'!$U$8</f>
        <v>入金日　令和5年　4月30日　日曜日</v>
      </c>
      <c r="M87" s="70"/>
      <c r="N87" s="70"/>
      <c r="O87" s="72"/>
      <c r="P87" s="70"/>
      <c r="Q87" s="71" t="str">
        <f t="shared" si="7"/>
        <v>入金日　令和5年　4月30日　日曜日</v>
      </c>
    </row>
    <row r="88" spans="1:17" s="7" customFormat="1" ht="19.5" customHeight="1">
      <c r="A88" s="70"/>
      <c r="B88" s="71">
        <f>'全日本予選参加ﾁｰﾑ'!$N$9</f>
        <v>0</v>
      </c>
      <c r="C88" s="70"/>
      <c r="D88" s="70"/>
      <c r="E88" s="72"/>
      <c r="F88" s="70"/>
      <c r="G88" s="71">
        <f t="shared" si="6"/>
        <v>0</v>
      </c>
      <c r="K88" s="70"/>
      <c r="L88" s="71">
        <f>'全日本予選参加ﾁｰﾑ'!$N$9</f>
        <v>0</v>
      </c>
      <c r="M88" s="70"/>
      <c r="N88" s="70"/>
      <c r="O88" s="72"/>
      <c r="P88" s="70"/>
      <c r="Q88" s="71">
        <f t="shared" si="7"/>
        <v>0</v>
      </c>
    </row>
    <row r="89" spans="1:17" s="7" customFormat="1" ht="19.5" customHeight="1">
      <c r="A89" s="70"/>
      <c r="B89" s="71" t="s">
        <v>76</v>
      </c>
      <c r="C89" s="70"/>
      <c r="D89" s="70"/>
      <c r="E89" s="72"/>
      <c r="F89" s="70"/>
      <c r="G89" s="71" t="str">
        <f t="shared" si="6"/>
        <v>上記正に領収致しました。</v>
      </c>
      <c r="K89" s="70"/>
      <c r="L89" s="71" t="s">
        <v>76</v>
      </c>
      <c r="M89" s="70"/>
      <c r="N89" s="70"/>
      <c r="O89" s="72"/>
      <c r="P89" s="70"/>
      <c r="Q89" s="71" t="str">
        <f t="shared" si="7"/>
        <v>上記正に領収致しました。</v>
      </c>
    </row>
    <row r="90" spans="1:17" s="7" customFormat="1" ht="19.5" customHeight="1">
      <c r="A90" s="70"/>
      <c r="B90" s="71">
        <f>'全日本予選参加ﾁｰﾑ'!$N$11</f>
        <v>0</v>
      </c>
      <c r="C90" s="70"/>
      <c r="D90" s="70"/>
      <c r="E90" s="72"/>
      <c r="F90" s="70"/>
      <c r="G90" s="71">
        <f t="shared" si="6"/>
        <v>0</v>
      </c>
      <c r="K90" s="70"/>
      <c r="L90" s="71">
        <f>'全日本予選参加ﾁｰﾑ'!$N$11</f>
        <v>0</v>
      </c>
      <c r="M90" s="70"/>
      <c r="N90" s="70"/>
      <c r="O90" s="72"/>
      <c r="P90" s="70"/>
      <c r="Q90" s="71">
        <f t="shared" si="7"/>
        <v>0</v>
      </c>
    </row>
    <row r="91" spans="1:17" s="7" customFormat="1" ht="19.5" customHeight="1">
      <c r="A91" s="70"/>
      <c r="B91" s="71" t="str">
        <f>'全日本予選参加ﾁｰﾑ'!$N$12</f>
        <v>宮古地区小学生バレーボール連盟</v>
      </c>
      <c r="C91" s="70"/>
      <c r="D91" s="70"/>
      <c r="E91" s="72"/>
      <c r="F91" s="70"/>
      <c r="G91" s="71" t="str">
        <f t="shared" si="6"/>
        <v>宮古地区小学生バレーボール連盟</v>
      </c>
      <c r="K91" s="70"/>
      <c r="L91" s="71" t="str">
        <f>'全日本予選参加ﾁｰﾑ'!$N$12</f>
        <v>宮古地区小学生バレーボール連盟</v>
      </c>
      <c r="M91" s="70"/>
      <c r="N91" s="70"/>
      <c r="O91" s="72"/>
      <c r="P91" s="70"/>
      <c r="Q91" s="71" t="str">
        <f t="shared" si="7"/>
        <v>宮古地区小学生バレーボール連盟</v>
      </c>
    </row>
    <row r="92" spans="1:17" s="7" customFormat="1" ht="19.5" customHeight="1">
      <c r="A92" s="70"/>
      <c r="B92" s="71" t="str">
        <f>'全日本予選参加ﾁｰﾑ'!$N$13&amp;" 　印"</f>
        <v>会　　長　　漢那　則朋 　印</v>
      </c>
      <c r="C92" s="70"/>
      <c r="D92" s="70"/>
      <c r="E92" s="72"/>
      <c r="F92" s="70"/>
      <c r="G92" s="71" t="str">
        <f t="shared" si="6"/>
        <v>会　　長　　漢那　則朋 　印</v>
      </c>
      <c r="K92" s="70"/>
      <c r="L92" s="71" t="str">
        <f>'全日本予選参加ﾁｰﾑ'!$N$13&amp;" 　印"</f>
        <v>会　　長　　漢那　則朋 　印</v>
      </c>
      <c r="M92" s="70"/>
      <c r="N92" s="70"/>
      <c r="O92" s="72"/>
      <c r="P92" s="70"/>
      <c r="Q92" s="71" t="str">
        <f t="shared" si="7"/>
        <v>会　　長　　漢那　則朋 　印</v>
      </c>
    </row>
    <row r="93" spans="1:17" s="7" customFormat="1" ht="19.5" customHeight="1">
      <c r="A93" s="70"/>
      <c r="B93" s="71">
        <f>'全日本予選参加ﾁｰﾑ'!$N$14</f>
        <v>0</v>
      </c>
      <c r="C93" s="70"/>
      <c r="D93" s="70"/>
      <c r="E93" s="72"/>
      <c r="F93" s="70"/>
      <c r="G93" s="71">
        <f t="shared" si="6"/>
        <v>0</v>
      </c>
      <c r="K93" s="70"/>
      <c r="L93" s="71">
        <f>'全日本予選参加ﾁｰﾑ'!$N$14</f>
        <v>0</v>
      </c>
      <c r="M93" s="70"/>
      <c r="N93" s="70"/>
      <c r="O93" s="72"/>
      <c r="P93" s="70"/>
      <c r="Q93" s="71">
        <f t="shared" si="7"/>
        <v>0</v>
      </c>
    </row>
    <row r="94" spans="1:17" s="7" customFormat="1" ht="19.5" customHeight="1">
      <c r="A94" s="70"/>
      <c r="B94" s="71">
        <f>'全日本予選参加ﾁｰﾑ'!$N$15</f>
        <v>0</v>
      </c>
      <c r="C94" s="70"/>
      <c r="D94" s="70"/>
      <c r="E94" s="72"/>
      <c r="F94" s="70"/>
      <c r="G94" s="71">
        <f t="shared" si="6"/>
        <v>0</v>
      </c>
      <c r="K94" s="70"/>
      <c r="L94" s="71">
        <f>'全日本予選参加ﾁｰﾑ'!$N$15</f>
        <v>0</v>
      </c>
      <c r="M94" s="70"/>
      <c r="N94" s="70"/>
      <c r="O94" s="72"/>
      <c r="P94" s="70"/>
      <c r="Q94" s="71">
        <f t="shared" si="7"/>
        <v>0</v>
      </c>
    </row>
    <row r="95" spans="1:17" ht="19.5" customHeight="1">
      <c r="A95" s="17"/>
      <c r="B95" s="71">
        <f>'全日本予選参加ﾁｰﾑ'!$N$16</f>
        <v>0</v>
      </c>
      <c r="C95" s="17"/>
      <c r="D95" s="17"/>
      <c r="E95" s="68"/>
      <c r="F95" s="17"/>
      <c r="G95" s="71">
        <f t="shared" si="6"/>
        <v>0</v>
      </c>
      <c r="K95" s="17"/>
      <c r="L95" s="71">
        <f>'全日本予選参加ﾁｰﾑ'!$N$16</f>
        <v>0</v>
      </c>
      <c r="M95" s="17"/>
      <c r="N95" s="17"/>
      <c r="O95" s="68"/>
      <c r="P95" s="17"/>
      <c r="Q95" s="71">
        <f t="shared" si="7"/>
        <v>0</v>
      </c>
    </row>
    <row r="96" spans="1:17" ht="19.5" customHeight="1">
      <c r="A96" s="17"/>
      <c r="B96" s="71">
        <f>'全日本予選参加ﾁｰﾑ'!$N$17</f>
        <v>0</v>
      </c>
      <c r="C96" s="17"/>
      <c r="D96" s="17"/>
      <c r="E96" s="68"/>
      <c r="F96" s="17"/>
      <c r="G96" s="71">
        <f t="shared" si="6"/>
        <v>0</v>
      </c>
      <c r="K96" s="17"/>
      <c r="L96" s="71">
        <f>'全日本予選参加ﾁｰﾑ'!$N$17</f>
        <v>0</v>
      </c>
      <c r="M96" s="17"/>
      <c r="N96" s="17"/>
      <c r="O96" s="68"/>
      <c r="P96" s="17"/>
      <c r="Q96" s="71">
        <f t="shared" si="7"/>
        <v>0</v>
      </c>
    </row>
    <row r="97" spans="1:20" ht="23.25">
      <c r="A97" s="726" t="s">
        <v>74</v>
      </c>
      <c r="B97" s="726"/>
      <c r="C97" s="726"/>
      <c r="D97" s="726"/>
      <c r="E97" s="727"/>
      <c r="F97" s="726" t="s">
        <v>66</v>
      </c>
      <c r="G97" s="726"/>
      <c r="H97" s="726"/>
      <c r="I97" s="726"/>
      <c r="J97" s="726"/>
      <c r="K97" s="726" t="s">
        <v>74</v>
      </c>
      <c r="L97" s="726"/>
      <c r="M97" s="726"/>
      <c r="N97" s="726"/>
      <c r="O97" s="727"/>
      <c r="P97" s="726" t="s">
        <v>66</v>
      </c>
      <c r="Q97" s="726"/>
      <c r="R97" s="726"/>
      <c r="S97" s="726"/>
      <c r="T97" s="726"/>
    </row>
    <row r="98" spans="1:16" ht="24" customHeight="1">
      <c r="A98" s="67"/>
      <c r="B98" s="17"/>
      <c r="C98" s="17"/>
      <c r="D98" s="17"/>
      <c r="E98" s="68"/>
      <c r="F98" s="17"/>
      <c r="K98" s="67"/>
      <c r="L98" s="17"/>
      <c r="M98" s="17"/>
      <c r="N98" s="17"/>
      <c r="O98" s="68"/>
      <c r="P98" s="17"/>
    </row>
    <row r="99" spans="1:20" ht="23.25">
      <c r="A99" s="723" t="str">
        <f>'全日本予選参加ﾁｰﾑ'!C7&amp;"　"&amp;'全日本予選参加ﾁｰﾑ'!D7&amp;"　様"</f>
        <v>砂川イエローユナイト　男子　様</v>
      </c>
      <c r="B99" s="724"/>
      <c r="C99" s="724"/>
      <c r="D99" s="724"/>
      <c r="E99" s="725"/>
      <c r="F99" s="723" t="str">
        <f>A99</f>
        <v>砂川イエローユナイト　男子　様</v>
      </c>
      <c r="G99" s="723"/>
      <c r="H99" s="723"/>
      <c r="I99" s="723"/>
      <c r="J99" s="723"/>
      <c r="K99" s="723" t="str">
        <f>'全日本予選参加ﾁｰﾑ'!I7&amp;"　"&amp;'全日本予選参加ﾁｰﾑ'!J7&amp;"　様"</f>
        <v>下地クラブ　女子　様</v>
      </c>
      <c r="L99" s="724"/>
      <c r="M99" s="724"/>
      <c r="N99" s="724"/>
      <c r="O99" s="725"/>
      <c r="P99" s="723" t="str">
        <f>K99</f>
        <v>下地クラブ　女子　様</v>
      </c>
      <c r="Q99" s="723"/>
      <c r="R99" s="723"/>
      <c r="S99" s="723"/>
      <c r="T99" s="723"/>
    </row>
    <row r="100" spans="1:16" ht="19.5" customHeight="1">
      <c r="A100" s="69"/>
      <c r="B100" s="17"/>
      <c r="C100" s="17"/>
      <c r="D100" s="17"/>
      <c r="E100" s="68"/>
      <c r="F100" s="17"/>
      <c r="K100" s="69"/>
      <c r="L100" s="17"/>
      <c r="M100" s="17"/>
      <c r="N100" s="17"/>
      <c r="O100" s="68"/>
      <c r="P100" s="17"/>
    </row>
    <row r="101" spans="1:16" ht="19.5" customHeight="1">
      <c r="A101" s="69"/>
      <c r="B101" s="17"/>
      <c r="C101" s="17"/>
      <c r="D101" s="17"/>
      <c r="E101" s="68"/>
      <c r="F101" s="17"/>
      <c r="K101" s="69"/>
      <c r="L101" s="17"/>
      <c r="M101" s="17"/>
      <c r="N101" s="17"/>
      <c r="O101" s="68"/>
      <c r="P101" s="17"/>
    </row>
    <row r="102" spans="1:20" ht="19.5" customHeight="1">
      <c r="A102" s="720">
        <f>'全日本予選参加ﾁｰﾑ'!E7</f>
        <v>3000</v>
      </c>
      <c r="B102" s="721"/>
      <c r="C102" s="721"/>
      <c r="D102" s="721"/>
      <c r="E102" s="722"/>
      <c r="F102" s="720">
        <f>A102</f>
        <v>3000</v>
      </c>
      <c r="G102" s="721"/>
      <c r="H102" s="721"/>
      <c r="I102" s="721"/>
      <c r="J102" s="721"/>
      <c r="K102" s="720">
        <f>'全日本予選参加ﾁｰﾑ'!K7</f>
        <v>1500</v>
      </c>
      <c r="L102" s="721"/>
      <c r="M102" s="721"/>
      <c r="N102" s="721"/>
      <c r="O102" s="722"/>
      <c r="P102" s="720">
        <f>K102</f>
        <v>1500</v>
      </c>
      <c r="Q102" s="721"/>
      <c r="R102" s="721"/>
      <c r="S102" s="721"/>
      <c r="T102" s="721"/>
    </row>
    <row r="103" spans="1:16" ht="19.5" customHeight="1">
      <c r="A103" s="69"/>
      <c r="B103" s="17"/>
      <c r="C103" s="17"/>
      <c r="D103" s="17"/>
      <c r="E103" s="68"/>
      <c r="F103" s="17"/>
      <c r="K103" s="69"/>
      <c r="L103" s="17"/>
      <c r="M103" s="17"/>
      <c r="N103" s="17"/>
      <c r="O103" s="68"/>
      <c r="P103" s="17"/>
    </row>
    <row r="104" spans="1:17" s="7" customFormat="1" ht="19.5" customHeight="1">
      <c r="A104" s="70"/>
      <c r="B104" s="71" t="s">
        <v>75</v>
      </c>
      <c r="C104" s="70"/>
      <c r="D104" s="70"/>
      <c r="E104" s="72"/>
      <c r="F104" s="70"/>
      <c r="G104" s="71" t="str">
        <f>$B$8</f>
        <v>但し、</v>
      </c>
      <c r="K104" s="70"/>
      <c r="L104" s="71" t="s">
        <v>75</v>
      </c>
      <c r="M104" s="70"/>
      <c r="N104" s="70"/>
      <c r="O104" s="72"/>
      <c r="P104" s="70"/>
      <c r="Q104" s="71" t="str">
        <f>$B$8</f>
        <v>但し、</v>
      </c>
    </row>
    <row r="105" spans="1:17" s="7" customFormat="1" ht="19.5" customHeight="1">
      <c r="A105" s="70"/>
      <c r="B105" s="71" t="str">
        <f>'全日本予選参加ﾁｰﾑ'!$N$2</f>
        <v>第3回宮古地区大会３・４年生大会</v>
      </c>
      <c r="C105" s="70"/>
      <c r="D105" s="70"/>
      <c r="E105" s="72"/>
      <c r="F105" s="70"/>
      <c r="G105" s="71" t="str">
        <f>$B$9</f>
        <v>第3回宮古地区大会３・４年生大会</v>
      </c>
      <c r="K105" s="70"/>
      <c r="L105" s="71" t="str">
        <f>'全日本予選参加ﾁｰﾑ'!$N$2</f>
        <v>第3回宮古地区大会３・４年生大会</v>
      </c>
      <c r="M105" s="70"/>
      <c r="N105" s="70"/>
      <c r="O105" s="72"/>
      <c r="P105" s="70"/>
      <c r="Q105" s="71" t="str">
        <f>$B$9</f>
        <v>第3回宮古地区大会３・４年生大会</v>
      </c>
    </row>
    <row r="106" spans="1:17" s="7" customFormat="1" ht="19.5" customHeight="1">
      <c r="A106" s="70"/>
      <c r="B106" s="71" t="str">
        <f>'全日本予選参加ﾁｰﾑ'!$N$3</f>
        <v>第44回新報児童オリンピックU-１０地区大会</v>
      </c>
      <c r="C106" s="71"/>
      <c r="D106" s="70"/>
      <c r="E106" s="72"/>
      <c r="F106" s="70"/>
      <c r="G106" s="71" t="str">
        <f>$B$10</f>
        <v>第44回新報児童オリンピックU-１０地区大会</v>
      </c>
      <c r="K106" s="70"/>
      <c r="L106" s="71" t="str">
        <f>'全日本予選参加ﾁｰﾑ'!$N$3</f>
        <v>第44回新報児童オリンピックU-１０地区大会</v>
      </c>
      <c r="M106" s="71"/>
      <c r="N106" s="70"/>
      <c r="O106" s="72"/>
      <c r="P106" s="70"/>
      <c r="Q106" s="71" t="str">
        <f>$B$10</f>
        <v>第44回新報児童オリンピックU-１０地区大会</v>
      </c>
    </row>
    <row r="107" spans="1:17" s="7" customFormat="1" ht="19.5" customHeight="1">
      <c r="A107" s="70"/>
      <c r="B107" s="71" t="str">
        <f>'全日本予選参加ﾁｰﾑ'!$N$4</f>
        <v>参加料として</v>
      </c>
      <c r="C107" s="71"/>
      <c r="D107" s="70"/>
      <c r="E107" s="72"/>
      <c r="F107" s="70"/>
      <c r="G107" s="71" t="str">
        <f>$B$11</f>
        <v>参加料として</v>
      </c>
      <c r="K107" s="70"/>
      <c r="L107" s="71" t="str">
        <f>'全日本予選参加ﾁｰﾑ'!$N$4</f>
        <v>参加料として</v>
      </c>
      <c r="M107" s="71"/>
      <c r="N107" s="70"/>
      <c r="O107" s="72"/>
      <c r="P107" s="70"/>
      <c r="Q107" s="71" t="str">
        <f>$B$11</f>
        <v>参加料として</v>
      </c>
    </row>
    <row r="108" spans="1:17" s="7" customFormat="1" ht="19.5" customHeight="1">
      <c r="A108" s="70"/>
      <c r="B108" s="71">
        <f>'全日本予選参加ﾁｰﾑ'!$N$5</f>
        <v>0</v>
      </c>
      <c r="C108" s="70"/>
      <c r="D108" s="70"/>
      <c r="E108" s="72"/>
      <c r="F108" s="70"/>
      <c r="G108" s="71">
        <f aca="true" t="shared" si="8" ref="G108:G120">$B108</f>
        <v>0</v>
      </c>
      <c r="K108" s="70"/>
      <c r="L108" s="71">
        <f>'全日本予選参加ﾁｰﾑ'!$N$5</f>
        <v>0</v>
      </c>
      <c r="M108" s="70"/>
      <c r="N108" s="70"/>
      <c r="O108" s="72"/>
      <c r="P108" s="70"/>
      <c r="Q108" s="71">
        <f aca="true" t="shared" si="9" ref="Q108:Q120">$B108</f>
        <v>0</v>
      </c>
    </row>
    <row r="109" spans="1:17" s="7" customFormat="1" ht="19.5" customHeight="1">
      <c r="A109" s="70"/>
      <c r="B109" s="71">
        <f>'全日本予選参加ﾁｰﾑ'!$N$6</f>
        <v>0</v>
      </c>
      <c r="C109" s="70"/>
      <c r="D109" s="70"/>
      <c r="E109" s="72"/>
      <c r="F109" s="70"/>
      <c r="G109" s="71">
        <f t="shared" si="8"/>
        <v>0</v>
      </c>
      <c r="K109" s="70"/>
      <c r="L109" s="71">
        <f>'全日本予選参加ﾁｰﾑ'!$N$6</f>
        <v>0</v>
      </c>
      <c r="M109" s="70"/>
      <c r="N109" s="70"/>
      <c r="O109" s="72"/>
      <c r="P109" s="70"/>
      <c r="Q109" s="71">
        <f t="shared" si="9"/>
        <v>0</v>
      </c>
    </row>
    <row r="110" spans="1:17" s="7" customFormat="1" ht="19.5" customHeight="1">
      <c r="A110" s="70"/>
      <c r="B110" s="71">
        <f>'全日本予選参加ﾁｰﾑ'!$N$7</f>
        <v>0</v>
      </c>
      <c r="C110" s="70"/>
      <c r="D110" s="70"/>
      <c r="E110" s="72"/>
      <c r="F110" s="70"/>
      <c r="G110" s="71">
        <f t="shared" si="8"/>
        <v>0</v>
      </c>
      <c r="K110" s="70"/>
      <c r="L110" s="71">
        <f>'全日本予選参加ﾁｰﾑ'!$N$7</f>
        <v>0</v>
      </c>
      <c r="M110" s="70"/>
      <c r="N110" s="70"/>
      <c r="O110" s="72"/>
      <c r="P110" s="70"/>
      <c r="Q110" s="71">
        <f t="shared" si="9"/>
        <v>0</v>
      </c>
    </row>
    <row r="111" spans="1:17" s="7" customFormat="1" ht="19.5" customHeight="1">
      <c r="A111" s="70"/>
      <c r="B111" s="71" t="str">
        <f>"入金日　"&amp;"令和"&amp;'全日本予選参加ﾁｰﾑ'!$O$8&amp;"年　"&amp;'全日本予選参加ﾁｰﾑ'!$Q$8&amp;"月"&amp;'全日本予選参加ﾁｰﾑ'!$S$8&amp;"日　"&amp;'全日本予選参加ﾁｰﾑ'!$U$8</f>
        <v>入金日　令和5年　4月30日　日曜日</v>
      </c>
      <c r="C111" s="70"/>
      <c r="D111" s="70"/>
      <c r="E111" s="72"/>
      <c r="F111" s="70"/>
      <c r="G111" s="71" t="str">
        <f t="shared" si="8"/>
        <v>入金日　令和5年　4月30日　日曜日</v>
      </c>
      <c r="K111" s="70"/>
      <c r="L111" s="71" t="str">
        <f>"入金日　"&amp;"令和"&amp;'全日本予選参加ﾁｰﾑ'!$O$8&amp;"年　"&amp;'全日本予選参加ﾁｰﾑ'!$Q$8&amp;"月"&amp;'全日本予選参加ﾁｰﾑ'!$S$8&amp;"日　"&amp;'全日本予選参加ﾁｰﾑ'!$U$8</f>
        <v>入金日　令和5年　4月30日　日曜日</v>
      </c>
      <c r="M111" s="70"/>
      <c r="N111" s="70"/>
      <c r="O111" s="72"/>
      <c r="P111" s="70"/>
      <c r="Q111" s="71" t="str">
        <f t="shared" si="9"/>
        <v>入金日　令和5年　4月30日　日曜日</v>
      </c>
    </row>
    <row r="112" spans="1:17" s="7" customFormat="1" ht="19.5" customHeight="1">
      <c r="A112" s="70"/>
      <c r="B112" s="71">
        <f>'全日本予選参加ﾁｰﾑ'!$N$9</f>
        <v>0</v>
      </c>
      <c r="C112" s="70"/>
      <c r="D112" s="70"/>
      <c r="E112" s="72"/>
      <c r="F112" s="70"/>
      <c r="G112" s="71">
        <f t="shared" si="8"/>
        <v>0</v>
      </c>
      <c r="K112" s="70"/>
      <c r="L112" s="71">
        <f>'全日本予選参加ﾁｰﾑ'!$N$9</f>
        <v>0</v>
      </c>
      <c r="M112" s="70"/>
      <c r="N112" s="70"/>
      <c r="O112" s="72"/>
      <c r="P112" s="70"/>
      <c r="Q112" s="71">
        <f t="shared" si="9"/>
        <v>0</v>
      </c>
    </row>
    <row r="113" spans="1:17" s="7" customFormat="1" ht="19.5" customHeight="1">
      <c r="A113" s="70"/>
      <c r="B113" s="71" t="s">
        <v>76</v>
      </c>
      <c r="C113" s="70"/>
      <c r="D113" s="70"/>
      <c r="E113" s="72"/>
      <c r="F113" s="70"/>
      <c r="G113" s="71" t="str">
        <f t="shared" si="8"/>
        <v>上記正に領収致しました。</v>
      </c>
      <c r="K113" s="70"/>
      <c r="L113" s="71" t="s">
        <v>76</v>
      </c>
      <c r="M113" s="70"/>
      <c r="N113" s="70"/>
      <c r="O113" s="72"/>
      <c r="P113" s="70"/>
      <c r="Q113" s="71" t="str">
        <f t="shared" si="9"/>
        <v>上記正に領収致しました。</v>
      </c>
    </row>
    <row r="114" spans="1:17" s="7" customFormat="1" ht="19.5" customHeight="1">
      <c r="A114" s="70"/>
      <c r="B114" s="71">
        <f>'全日本予選参加ﾁｰﾑ'!$N$11</f>
        <v>0</v>
      </c>
      <c r="C114" s="70"/>
      <c r="D114" s="70"/>
      <c r="E114" s="72"/>
      <c r="F114" s="70"/>
      <c r="G114" s="71">
        <f t="shared" si="8"/>
        <v>0</v>
      </c>
      <c r="K114" s="70"/>
      <c r="L114" s="71">
        <f>'全日本予選参加ﾁｰﾑ'!$N$11</f>
        <v>0</v>
      </c>
      <c r="M114" s="70"/>
      <c r="N114" s="70"/>
      <c r="O114" s="72"/>
      <c r="P114" s="70"/>
      <c r="Q114" s="71">
        <f t="shared" si="9"/>
        <v>0</v>
      </c>
    </row>
    <row r="115" spans="1:17" s="7" customFormat="1" ht="19.5" customHeight="1">
      <c r="A115" s="70"/>
      <c r="B115" s="71" t="str">
        <f>'全日本予選参加ﾁｰﾑ'!$N$12</f>
        <v>宮古地区小学生バレーボール連盟</v>
      </c>
      <c r="C115" s="70"/>
      <c r="D115" s="70"/>
      <c r="E115" s="72"/>
      <c r="F115" s="70"/>
      <c r="G115" s="71" t="str">
        <f t="shared" si="8"/>
        <v>宮古地区小学生バレーボール連盟</v>
      </c>
      <c r="K115" s="70"/>
      <c r="L115" s="71" t="str">
        <f>'全日本予選参加ﾁｰﾑ'!$N$12</f>
        <v>宮古地区小学生バレーボール連盟</v>
      </c>
      <c r="M115" s="70"/>
      <c r="N115" s="70"/>
      <c r="O115" s="72"/>
      <c r="P115" s="70"/>
      <c r="Q115" s="71" t="str">
        <f t="shared" si="9"/>
        <v>宮古地区小学生バレーボール連盟</v>
      </c>
    </row>
    <row r="116" spans="1:17" s="7" customFormat="1" ht="19.5" customHeight="1">
      <c r="A116" s="70"/>
      <c r="B116" s="71" t="str">
        <f>'全日本予選参加ﾁｰﾑ'!$N$13&amp;" 　印"</f>
        <v>会　　長　　漢那　則朋 　印</v>
      </c>
      <c r="C116" s="70"/>
      <c r="D116" s="70"/>
      <c r="E116" s="72"/>
      <c r="F116" s="70"/>
      <c r="G116" s="71" t="str">
        <f t="shared" si="8"/>
        <v>会　　長　　漢那　則朋 　印</v>
      </c>
      <c r="K116" s="70"/>
      <c r="L116" s="71" t="str">
        <f>'全日本予選参加ﾁｰﾑ'!$N$13&amp;" 　印"</f>
        <v>会　　長　　漢那　則朋 　印</v>
      </c>
      <c r="M116" s="70"/>
      <c r="N116" s="70"/>
      <c r="O116" s="72"/>
      <c r="P116" s="70"/>
      <c r="Q116" s="71" t="str">
        <f t="shared" si="9"/>
        <v>会　　長　　漢那　則朋 　印</v>
      </c>
    </row>
    <row r="117" spans="1:17" s="7" customFormat="1" ht="19.5" customHeight="1">
      <c r="A117" s="70"/>
      <c r="B117" s="71">
        <f>'全日本予選参加ﾁｰﾑ'!$N$14</f>
        <v>0</v>
      </c>
      <c r="C117" s="70"/>
      <c r="D117" s="70"/>
      <c r="E117" s="72"/>
      <c r="F117" s="70"/>
      <c r="G117" s="71">
        <f t="shared" si="8"/>
        <v>0</v>
      </c>
      <c r="K117" s="70"/>
      <c r="L117" s="71">
        <f>'全日本予選参加ﾁｰﾑ'!$N$14</f>
        <v>0</v>
      </c>
      <c r="M117" s="70"/>
      <c r="N117" s="70"/>
      <c r="O117" s="72"/>
      <c r="P117" s="70"/>
      <c r="Q117" s="71">
        <f t="shared" si="9"/>
        <v>0</v>
      </c>
    </row>
    <row r="118" spans="1:17" s="7" customFormat="1" ht="19.5" customHeight="1">
      <c r="A118" s="70"/>
      <c r="B118" s="71">
        <f>'全日本予選参加ﾁｰﾑ'!$N$15</f>
        <v>0</v>
      </c>
      <c r="C118" s="70"/>
      <c r="D118" s="70"/>
      <c r="E118" s="72"/>
      <c r="F118" s="70"/>
      <c r="G118" s="71">
        <f t="shared" si="8"/>
        <v>0</v>
      </c>
      <c r="K118" s="70"/>
      <c r="L118" s="71">
        <f>'全日本予選参加ﾁｰﾑ'!$N$15</f>
        <v>0</v>
      </c>
      <c r="M118" s="70"/>
      <c r="N118" s="70"/>
      <c r="O118" s="72"/>
      <c r="P118" s="70"/>
      <c r="Q118" s="71">
        <f t="shared" si="9"/>
        <v>0</v>
      </c>
    </row>
    <row r="119" spans="1:17" ht="19.5" customHeight="1">
      <c r="A119" s="17"/>
      <c r="B119" s="71">
        <f>'全日本予選参加ﾁｰﾑ'!$N$16</f>
        <v>0</v>
      </c>
      <c r="C119" s="17"/>
      <c r="D119" s="17"/>
      <c r="E119" s="68"/>
      <c r="F119" s="17"/>
      <c r="G119" s="71">
        <f t="shared" si="8"/>
        <v>0</v>
      </c>
      <c r="K119" s="17"/>
      <c r="L119" s="71">
        <f>'全日本予選参加ﾁｰﾑ'!$N$16</f>
        <v>0</v>
      </c>
      <c r="M119" s="17"/>
      <c r="N119" s="17"/>
      <c r="O119" s="68"/>
      <c r="P119" s="17"/>
      <c r="Q119" s="71">
        <f t="shared" si="9"/>
        <v>0</v>
      </c>
    </row>
    <row r="120" spans="1:17" ht="19.5" customHeight="1">
      <c r="A120" s="17"/>
      <c r="B120" s="71">
        <f>'全日本予選参加ﾁｰﾑ'!$N$17</f>
        <v>0</v>
      </c>
      <c r="C120" s="17"/>
      <c r="D120" s="17"/>
      <c r="E120" s="68"/>
      <c r="F120" s="17"/>
      <c r="G120" s="71">
        <f t="shared" si="8"/>
        <v>0</v>
      </c>
      <c r="K120" s="17"/>
      <c r="L120" s="71">
        <f>'全日本予選参加ﾁｰﾑ'!$N$17</f>
        <v>0</v>
      </c>
      <c r="M120" s="17"/>
      <c r="N120" s="17"/>
      <c r="O120" s="68"/>
      <c r="P120" s="17"/>
      <c r="Q120" s="71">
        <f t="shared" si="9"/>
        <v>0</v>
      </c>
    </row>
    <row r="121" spans="1:20" ht="23.25">
      <c r="A121" s="726" t="s">
        <v>74</v>
      </c>
      <c r="B121" s="726"/>
      <c r="C121" s="726"/>
      <c r="D121" s="726"/>
      <c r="E121" s="727"/>
      <c r="F121" s="726" t="s">
        <v>66</v>
      </c>
      <c r="G121" s="726"/>
      <c r="H121" s="726"/>
      <c r="I121" s="726"/>
      <c r="J121" s="726"/>
      <c r="K121" s="726" t="s">
        <v>74</v>
      </c>
      <c r="L121" s="726"/>
      <c r="M121" s="726"/>
      <c r="N121" s="726"/>
      <c r="O121" s="727"/>
      <c r="P121" s="726" t="s">
        <v>66</v>
      </c>
      <c r="Q121" s="726"/>
      <c r="R121" s="726"/>
      <c r="S121" s="726"/>
      <c r="T121" s="726"/>
    </row>
    <row r="122" spans="1:16" ht="24" customHeight="1">
      <c r="A122" s="67"/>
      <c r="B122" s="17"/>
      <c r="C122" s="17"/>
      <c r="D122" s="17"/>
      <c r="E122" s="68"/>
      <c r="F122" s="17"/>
      <c r="K122" s="67"/>
      <c r="L122" s="17"/>
      <c r="M122" s="17"/>
      <c r="N122" s="17"/>
      <c r="O122" s="68"/>
      <c r="P122" s="17"/>
    </row>
    <row r="123" spans="1:20" ht="23.25">
      <c r="A123" s="723" t="str">
        <f>'全日本予選参加ﾁｰﾑ'!C8&amp;"　"&amp;'全日本予選参加ﾁｰﾑ'!D8&amp;"　様"</f>
        <v>東ボーイズ　男子　様</v>
      </c>
      <c r="B123" s="724"/>
      <c r="C123" s="724"/>
      <c r="D123" s="724"/>
      <c r="E123" s="725"/>
      <c r="F123" s="723" t="str">
        <f>A123</f>
        <v>東ボーイズ　男子　様</v>
      </c>
      <c r="G123" s="723"/>
      <c r="H123" s="723"/>
      <c r="I123" s="723"/>
      <c r="J123" s="723"/>
      <c r="K123" s="723" t="str">
        <f>'全日本予選参加ﾁｰﾑ'!I8&amp;"　"&amp;'全日本予選参加ﾁｰﾑ'!J8&amp;"　様"</f>
        <v>宮古南A　女子　様</v>
      </c>
      <c r="L123" s="724"/>
      <c r="M123" s="724"/>
      <c r="N123" s="724"/>
      <c r="O123" s="725"/>
      <c r="P123" s="723" t="str">
        <f>K123</f>
        <v>宮古南A　女子　様</v>
      </c>
      <c r="Q123" s="723"/>
      <c r="R123" s="723"/>
      <c r="S123" s="723"/>
      <c r="T123" s="723"/>
    </row>
    <row r="124" spans="1:16" ht="19.5" customHeight="1">
      <c r="A124" s="69"/>
      <c r="B124" s="17"/>
      <c r="C124" s="17"/>
      <c r="D124" s="17"/>
      <c r="E124" s="68"/>
      <c r="F124" s="17"/>
      <c r="K124" s="69"/>
      <c r="L124" s="17"/>
      <c r="M124" s="17"/>
      <c r="N124" s="17"/>
      <c r="O124" s="68"/>
      <c r="P124" s="17"/>
    </row>
    <row r="125" spans="1:16" ht="19.5" customHeight="1">
      <c r="A125" s="69"/>
      <c r="B125" s="17"/>
      <c r="C125" s="17"/>
      <c r="D125" s="17"/>
      <c r="E125" s="68"/>
      <c r="F125" s="17"/>
      <c r="K125" s="69"/>
      <c r="L125" s="17"/>
      <c r="M125" s="17"/>
      <c r="N125" s="17"/>
      <c r="O125" s="68"/>
      <c r="P125" s="17"/>
    </row>
    <row r="126" spans="1:20" ht="19.5" customHeight="1">
      <c r="A126" s="720">
        <f>'全日本予選参加ﾁｰﾑ'!E8</f>
        <v>3000</v>
      </c>
      <c r="B126" s="721"/>
      <c r="C126" s="721"/>
      <c r="D126" s="721"/>
      <c r="E126" s="722"/>
      <c r="F126" s="720">
        <f>A126</f>
        <v>3000</v>
      </c>
      <c r="G126" s="721"/>
      <c r="H126" s="721"/>
      <c r="I126" s="721"/>
      <c r="J126" s="721"/>
      <c r="K126" s="720">
        <f>'全日本予選参加ﾁｰﾑ'!K8</f>
        <v>3000</v>
      </c>
      <c r="L126" s="721"/>
      <c r="M126" s="721"/>
      <c r="N126" s="721"/>
      <c r="O126" s="722"/>
      <c r="P126" s="720">
        <f>K126</f>
        <v>3000</v>
      </c>
      <c r="Q126" s="721"/>
      <c r="R126" s="721"/>
      <c r="S126" s="721"/>
      <c r="T126" s="721"/>
    </row>
    <row r="127" spans="1:16" ht="19.5" customHeight="1">
      <c r="A127" s="69"/>
      <c r="B127" s="17"/>
      <c r="C127" s="17"/>
      <c r="D127" s="17"/>
      <c r="E127" s="68"/>
      <c r="F127" s="17"/>
      <c r="K127" s="69"/>
      <c r="L127" s="17"/>
      <c r="M127" s="17"/>
      <c r="N127" s="17"/>
      <c r="O127" s="68"/>
      <c r="P127" s="17"/>
    </row>
    <row r="128" spans="1:17" s="7" customFormat="1" ht="19.5" customHeight="1">
      <c r="A128" s="70"/>
      <c r="B128" s="71" t="s">
        <v>75</v>
      </c>
      <c r="C128" s="70"/>
      <c r="D128" s="70"/>
      <c r="E128" s="72"/>
      <c r="F128" s="70"/>
      <c r="G128" s="71" t="str">
        <f>$B$8</f>
        <v>但し、</v>
      </c>
      <c r="K128" s="70"/>
      <c r="L128" s="71" t="s">
        <v>75</v>
      </c>
      <c r="M128" s="70"/>
      <c r="N128" s="70"/>
      <c r="O128" s="72"/>
      <c r="P128" s="70"/>
      <c r="Q128" s="71" t="str">
        <f>$B$8</f>
        <v>但し、</v>
      </c>
    </row>
    <row r="129" spans="1:17" s="7" customFormat="1" ht="19.5" customHeight="1">
      <c r="A129" s="70"/>
      <c r="B129" s="71" t="str">
        <f>'全日本予選参加ﾁｰﾑ'!$N$2</f>
        <v>第3回宮古地区大会３・４年生大会</v>
      </c>
      <c r="C129" s="70"/>
      <c r="D129" s="70"/>
      <c r="E129" s="72"/>
      <c r="F129" s="70"/>
      <c r="G129" s="71" t="str">
        <f>$B$9</f>
        <v>第3回宮古地区大会３・４年生大会</v>
      </c>
      <c r="K129" s="70"/>
      <c r="L129" s="71" t="str">
        <f>'全日本予選参加ﾁｰﾑ'!$N$2</f>
        <v>第3回宮古地区大会３・４年生大会</v>
      </c>
      <c r="M129" s="70"/>
      <c r="N129" s="70"/>
      <c r="O129" s="72"/>
      <c r="P129" s="70"/>
      <c r="Q129" s="71" t="str">
        <f>$B$9</f>
        <v>第3回宮古地区大会３・４年生大会</v>
      </c>
    </row>
    <row r="130" spans="1:17" s="7" customFormat="1" ht="19.5" customHeight="1">
      <c r="A130" s="70"/>
      <c r="B130" s="71" t="str">
        <f>'全日本予選参加ﾁｰﾑ'!$N$3</f>
        <v>第44回新報児童オリンピックU-１０地区大会</v>
      </c>
      <c r="C130" s="71"/>
      <c r="D130" s="70"/>
      <c r="E130" s="72"/>
      <c r="F130" s="70"/>
      <c r="G130" s="71" t="str">
        <f>$B$10</f>
        <v>第44回新報児童オリンピックU-１０地区大会</v>
      </c>
      <c r="K130" s="70"/>
      <c r="L130" s="71" t="str">
        <f>'全日本予選参加ﾁｰﾑ'!$N$3</f>
        <v>第44回新報児童オリンピックU-１０地区大会</v>
      </c>
      <c r="M130" s="71"/>
      <c r="N130" s="70"/>
      <c r="O130" s="72"/>
      <c r="P130" s="70"/>
      <c r="Q130" s="71" t="str">
        <f>$B$10</f>
        <v>第44回新報児童オリンピックU-１０地区大会</v>
      </c>
    </row>
    <row r="131" spans="1:17" s="7" customFormat="1" ht="19.5" customHeight="1">
      <c r="A131" s="70"/>
      <c r="B131" s="71" t="str">
        <f>'全日本予選参加ﾁｰﾑ'!$N$4</f>
        <v>参加料として</v>
      </c>
      <c r="C131" s="71"/>
      <c r="D131" s="70"/>
      <c r="E131" s="72"/>
      <c r="F131" s="70"/>
      <c r="G131" s="71" t="str">
        <f>$B$11</f>
        <v>参加料として</v>
      </c>
      <c r="K131" s="70"/>
      <c r="L131" s="71" t="str">
        <f>'全日本予選参加ﾁｰﾑ'!$N$4</f>
        <v>参加料として</v>
      </c>
      <c r="M131" s="71"/>
      <c r="N131" s="70"/>
      <c r="O131" s="72"/>
      <c r="P131" s="70"/>
      <c r="Q131" s="71" t="str">
        <f>$B$11</f>
        <v>参加料として</v>
      </c>
    </row>
    <row r="132" spans="1:17" s="7" customFormat="1" ht="19.5" customHeight="1">
      <c r="A132" s="70"/>
      <c r="B132" s="71">
        <f>'全日本予選参加ﾁｰﾑ'!$N$5</f>
        <v>0</v>
      </c>
      <c r="C132" s="70"/>
      <c r="D132" s="70"/>
      <c r="E132" s="72"/>
      <c r="F132" s="70"/>
      <c r="G132" s="71">
        <f aca="true" t="shared" si="10" ref="G132:G144">$B132</f>
        <v>0</v>
      </c>
      <c r="K132" s="70"/>
      <c r="L132" s="71">
        <f>'全日本予選参加ﾁｰﾑ'!$N$5</f>
        <v>0</v>
      </c>
      <c r="M132" s="70"/>
      <c r="N132" s="70"/>
      <c r="O132" s="72"/>
      <c r="P132" s="70"/>
      <c r="Q132" s="71">
        <f aca="true" t="shared" si="11" ref="Q132:Q144">$B132</f>
        <v>0</v>
      </c>
    </row>
    <row r="133" spans="1:17" s="7" customFormat="1" ht="19.5" customHeight="1">
      <c r="A133" s="70"/>
      <c r="B133" s="71">
        <f>'全日本予選参加ﾁｰﾑ'!$N$6</f>
        <v>0</v>
      </c>
      <c r="C133" s="70"/>
      <c r="D133" s="70"/>
      <c r="E133" s="72"/>
      <c r="F133" s="70"/>
      <c r="G133" s="71">
        <f t="shared" si="10"/>
        <v>0</v>
      </c>
      <c r="K133" s="70"/>
      <c r="L133" s="71">
        <f>'全日本予選参加ﾁｰﾑ'!$N$6</f>
        <v>0</v>
      </c>
      <c r="M133" s="70"/>
      <c r="N133" s="70"/>
      <c r="O133" s="72"/>
      <c r="P133" s="70"/>
      <c r="Q133" s="71">
        <f t="shared" si="11"/>
        <v>0</v>
      </c>
    </row>
    <row r="134" spans="1:17" s="7" customFormat="1" ht="19.5" customHeight="1">
      <c r="A134" s="70"/>
      <c r="B134" s="71">
        <f>'全日本予選参加ﾁｰﾑ'!$N$7</f>
        <v>0</v>
      </c>
      <c r="C134" s="70"/>
      <c r="D134" s="70"/>
      <c r="E134" s="72"/>
      <c r="F134" s="70"/>
      <c r="G134" s="71">
        <f t="shared" si="10"/>
        <v>0</v>
      </c>
      <c r="K134" s="70"/>
      <c r="L134" s="71">
        <f>'全日本予選参加ﾁｰﾑ'!$N$7</f>
        <v>0</v>
      </c>
      <c r="M134" s="70"/>
      <c r="N134" s="70"/>
      <c r="O134" s="72"/>
      <c r="P134" s="70"/>
      <c r="Q134" s="71">
        <f t="shared" si="11"/>
        <v>0</v>
      </c>
    </row>
    <row r="135" spans="1:17" s="7" customFormat="1" ht="19.5" customHeight="1">
      <c r="A135" s="70"/>
      <c r="B135" s="71" t="str">
        <f>"入金日　"&amp;"令和"&amp;'全日本予選参加ﾁｰﾑ'!$O$8&amp;"年　"&amp;'全日本予選参加ﾁｰﾑ'!$Q$8&amp;"月"&amp;'全日本予選参加ﾁｰﾑ'!$S$8&amp;"日　"&amp;'全日本予選参加ﾁｰﾑ'!$U$8</f>
        <v>入金日　令和5年　4月30日　日曜日</v>
      </c>
      <c r="C135" s="70"/>
      <c r="D135" s="70"/>
      <c r="E135" s="72"/>
      <c r="F135" s="70"/>
      <c r="G135" s="71" t="str">
        <f t="shared" si="10"/>
        <v>入金日　令和5年　4月30日　日曜日</v>
      </c>
      <c r="K135" s="70"/>
      <c r="L135" s="71" t="str">
        <f>"入金日　"&amp;"令和"&amp;'全日本予選参加ﾁｰﾑ'!$O$8&amp;"年　"&amp;'全日本予選参加ﾁｰﾑ'!$Q$8&amp;"月"&amp;'全日本予選参加ﾁｰﾑ'!$S$8&amp;"日　"&amp;'全日本予選参加ﾁｰﾑ'!$U$8</f>
        <v>入金日　令和5年　4月30日　日曜日</v>
      </c>
      <c r="M135" s="70"/>
      <c r="N135" s="70"/>
      <c r="O135" s="72"/>
      <c r="P135" s="70"/>
      <c r="Q135" s="71" t="str">
        <f t="shared" si="11"/>
        <v>入金日　令和5年　4月30日　日曜日</v>
      </c>
    </row>
    <row r="136" spans="1:17" s="7" customFormat="1" ht="19.5" customHeight="1">
      <c r="A136" s="70"/>
      <c r="B136" s="71">
        <f>'全日本予選参加ﾁｰﾑ'!$N$9</f>
        <v>0</v>
      </c>
      <c r="C136" s="70"/>
      <c r="D136" s="70"/>
      <c r="E136" s="72"/>
      <c r="F136" s="70"/>
      <c r="G136" s="71">
        <f t="shared" si="10"/>
        <v>0</v>
      </c>
      <c r="K136" s="70"/>
      <c r="L136" s="71">
        <f>'全日本予選参加ﾁｰﾑ'!$N$9</f>
        <v>0</v>
      </c>
      <c r="M136" s="70"/>
      <c r="N136" s="70"/>
      <c r="O136" s="72"/>
      <c r="P136" s="70"/>
      <c r="Q136" s="71">
        <f t="shared" si="11"/>
        <v>0</v>
      </c>
    </row>
    <row r="137" spans="1:17" s="7" customFormat="1" ht="19.5" customHeight="1">
      <c r="A137" s="70"/>
      <c r="B137" s="71" t="s">
        <v>76</v>
      </c>
      <c r="C137" s="70"/>
      <c r="D137" s="70"/>
      <c r="E137" s="72"/>
      <c r="F137" s="70"/>
      <c r="G137" s="71" t="str">
        <f t="shared" si="10"/>
        <v>上記正に領収致しました。</v>
      </c>
      <c r="K137" s="70"/>
      <c r="L137" s="71" t="s">
        <v>76</v>
      </c>
      <c r="M137" s="70"/>
      <c r="N137" s="70"/>
      <c r="O137" s="72"/>
      <c r="P137" s="70"/>
      <c r="Q137" s="71" t="str">
        <f t="shared" si="11"/>
        <v>上記正に領収致しました。</v>
      </c>
    </row>
    <row r="138" spans="1:17" s="7" customFormat="1" ht="19.5" customHeight="1">
      <c r="A138" s="70"/>
      <c r="B138" s="71">
        <f>'全日本予選参加ﾁｰﾑ'!$N$11</f>
        <v>0</v>
      </c>
      <c r="C138" s="70"/>
      <c r="D138" s="70"/>
      <c r="E138" s="72"/>
      <c r="F138" s="70"/>
      <c r="G138" s="71">
        <f t="shared" si="10"/>
        <v>0</v>
      </c>
      <c r="K138" s="70"/>
      <c r="L138" s="71">
        <f>'全日本予選参加ﾁｰﾑ'!$N$11</f>
        <v>0</v>
      </c>
      <c r="M138" s="70"/>
      <c r="N138" s="70"/>
      <c r="O138" s="72"/>
      <c r="P138" s="70"/>
      <c r="Q138" s="71">
        <f t="shared" si="11"/>
        <v>0</v>
      </c>
    </row>
    <row r="139" spans="1:17" s="7" customFormat="1" ht="19.5" customHeight="1">
      <c r="A139" s="70"/>
      <c r="B139" s="71" t="str">
        <f>'全日本予選参加ﾁｰﾑ'!$N$12</f>
        <v>宮古地区小学生バレーボール連盟</v>
      </c>
      <c r="C139" s="70"/>
      <c r="D139" s="70"/>
      <c r="E139" s="72"/>
      <c r="F139" s="70"/>
      <c r="G139" s="71" t="str">
        <f t="shared" si="10"/>
        <v>宮古地区小学生バレーボール連盟</v>
      </c>
      <c r="K139" s="70"/>
      <c r="L139" s="71" t="str">
        <f>'全日本予選参加ﾁｰﾑ'!$N$12</f>
        <v>宮古地区小学生バレーボール連盟</v>
      </c>
      <c r="M139" s="70"/>
      <c r="N139" s="70"/>
      <c r="O139" s="72"/>
      <c r="P139" s="70"/>
      <c r="Q139" s="71" t="str">
        <f t="shared" si="11"/>
        <v>宮古地区小学生バレーボール連盟</v>
      </c>
    </row>
    <row r="140" spans="1:17" s="7" customFormat="1" ht="19.5" customHeight="1">
      <c r="A140" s="70"/>
      <c r="B140" s="71" t="str">
        <f>'全日本予選参加ﾁｰﾑ'!$N$13&amp;" 　印"</f>
        <v>会　　長　　漢那　則朋 　印</v>
      </c>
      <c r="C140" s="70"/>
      <c r="D140" s="70"/>
      <c r="E140" s="72"/>
      <c r="F140" s="70"/>
      <c r="G140" s="71" t="str">
        <f t="shared" si="10"/>
        <v>会　　長　　漢那　則朋 　印</v>
      </c>
      <c r="K140" s="70"/>
      <c r="L140" s="71" t="str">
        <f>'全日本予選参加ﾁｰﾑ'!$N$13&amp;" 　印"</f>
        <v>会　　長　　漢那　則朋 　印</v>
      </c>
      <c r="M140" s="70"/>
      <c r="N140" s="70"/>
      <c r="O140" s="72"/>
      <c r="P140" s="70"/>
      <c r="Q140" s="71" t="str">
        <f t="shared" si="11"/>
        <v>会　　長　　漢那　則朋 　印</v>
      </c>
    </row>
    <row r="141" spans="1:17" s="7" customFormat="1" ht="19.5" customHeight="1">
      <c r="A141" s="70"/>
      <c r="B141" s="71">
        <f>'全日本予選参加ﾁｰﾑ'!$N$14</f>
        <v>0</v>
      </c>
      <c r="C141" s="70"/>
      <c r="D141" s="70"/>
      <c r="E141" s="72"/>
      <c r="F141" s="70"/>
      <c r="G141" s="71">
        <f t="shared" si="10"/>
        <v>0</v>
      </c>
      <c r="K141" s="70"/>
      <c r="L141" s="71">
        <f>'全日本予選参加ﾁｰﾑ'!$N$14</f>
        <v>0</v>
      </c>
      <c r="M141" s="70"/>
      <c r="N141" s="70"/>
      <c r="O141" s="72"/>
      <c r="P141" s="70"/>
      <c r="Q141" s="71">
        <f t="shared" si="11"/>
        <v>0</v>
      </c>
    </row>
    <row r="142" spans="1:17" s="7" customFormat="1" ht="19.5" customHeight="1">
      <c r="A142" s="70"/>
      <c r="B142" s="71">
        <f>'全日本予選参加ﾁｰﾑ'!$N$15</f>
        <v>0</v>
      </c>
      <c r="C142" s="70"/>
      <c r="D142" s="70"/>
      <c r="E142" s="72"/>
      <c r="F142" s="70"/>
      <c r="G142" s="71">
        <f t="shared" si="10"/>
        <v>0</v>
      </c>
      <c r="K142" s="70"/>
      <c r="L142" s="71">
        <f>'全日本予選参加ﾁｰﾑ'!$N$15</f>
        <v>0</v>
      </c>
      <c r="M142" s="70"/>
      <c r="N142" s="70"/>
      <c r="O142" s="72"/>
      <c r="P142" s="70"/>
      <c r="Q142" s="71">
        <f t="shared" si="11"/>
        <v>0</v>
      </c>
    </row>
    <row r="143" spans="1:17" ht="19.5" customHeight="1">
      <c r="A143" s="17"/>
      <c r="B143" s="71">
        <f>'全日本予選参加ﾁｰﾑ'!$N$16</f>
        <v>0</v>
      </c>
      <c r="C143" s="17"/>
      <c r="D143" s="17"/>
      <c r="E143" s="68"/>
      <c r="F143" s="17"/>
      <c r="G143" s="71">
        <f t="shared" si="10"/>
        <v>0</v>
      </c>
      <c r="K143" s="17"/>
      <c r="L143" s="71">
        <f>'全日本予選参加ﾁｰﾑ'!$N$16</f>
        <v>0</v>
      </c>
      <c r="M143" s="17"/>
      <c r="N143" s="17"/>
      <c r="O143" s="68"/>
      <c r="P143" s="17"/>
      <c r="Q143" s="71">
        <f t="shared" si="11"/>
        <v>0</v>
      </c>
    </row>
    <row r="144" spans="1:17" ht="19.5" customHeight="1">
      <c r="A144" s="17"/>
      <c r="B144" s="71">
        <f>'全日本予選参加ﾁｰﾑ'!$N$17</f>
        <v>0</v>
      </c>
      <c r="C144" s="17"/>
      <c r="D144" s="17"/>
      <c r="E144" s="68"/>
      <c r="F144" s="17"/>
      <c r="G144" s="71">
        <f t="shared" si="10"/>
        <v>0</v>
      </c>
      <c r="K144" s="17"/>
      <c r="L144" s="71">
        <f>'全日本予選参加ﾁｰﾑ'!$N$17</f>
        <v>0</v>
      </c>
      <c r="M144" s="17"/>
      <c r="N144" s="17"/>
      <c r="O144" s="68"/>
      <c r="P144" s="17"/>
      <c r="Q144" s="71">
        <f t="shared" si="11"/>
        <v>0</v>
      </c>
    </row>
    <row r="145" spans="1:20" ht="23.25">
      <c r="A145" s="726" t="s">
        <v>74</v>
      </c>
      <c r="B145" s="726"/>
      <c r="C145" s="726"/>
      <c r="D145" s="726"/>
      <c r="E145" s="727"/>
      <c r="F145" s="726" t="s">
        <v>66</v>
      </c>
      <c r="G145" s="726"/>
      <c r="H145" s="726"/>
      <c r="I145" s="726"/>
      <c r="J145" s="726"/>
      <c r="K145" s="726" t="s">
        <v>74</v>
      </c>
      <c r="L145" s="726"/>
      <c r="M145" s="726"/>
      <c r="N145" s="726"/>
      <c r="O145" s="727"/>
      <c r="P145" s="726" t="s">
        <v>66</v>
      </c>
      <c r="Q145" s="726"/>
      <c r="R145" s="726"/>
      <c r="S145" s="726"/>
      <c r="T145" s="726"/>
    </row>
    <row r="146" spans="1:16" ht="24" customHeight="1">
      <c r="A146" s="67"/>
      <c r="B146" s="17"/>
      <c r="C146" s="17"/>
      <c r="D146" s="17"/>
      <c r="E146" s="68"/>
      <c r="F146" s="17"/>
      <c r="K146" s="67"/>
      <c r="L146" s="17"/>
      <c r="M146" s="17"/>
      <c r="N146" s="17"/>
      <c r="O146" s="68"/>
      <c r="P146" s="17"/>
    </row>
    <row r="147" spans="1:20" ht="23.25">
      <c r="A147" s="723" t="str">
        <f>'全日本予選参加ﾁｰﾑ'!C9&amp;"　"&amp;'全日本予選参加ﾁｰﾑ'!D9&amp;"　様"</f>
        <v>久松クラブ　男子　様</v>
      </c>
      <c r="B147" s="724"/>
      <c r="C147" s="724"/>
      <c r="D147" s="724"/>
      <c r="E147" s="725"/>
      <c r="F147" s="723" t="str">
        <f>A147</f>
        <v>久松クラブ　男子　様</v>
      </c>
      <c r="G147" s="723"/>
      <c r="H147" s="723"/>
      <c r="I147" s="723"/>
      <c r="J147" s="723"/>
      <c r="K147" s="723" t="str">
        <f>'全日本予選参加ﾁｰﾑ'!I9&amp;"　"&amp;'全日本予選参加ﾁｰﾑ'!J9&amp;"　様"</f>
        <v>宮古南B　女子　様</v>
      </c>
      <c r="L147" s="724"/>
      <c r="M147" s="724"/>
      <c r="N147" s="724"/>
      <c r="O147" s="725"/>
      <c r="P147" s="723" t="str">
        <f>K147</f>
        <v>宮古南B　女子　様</v>
      </c>
      <c r="Q147" s="723"/>
      <c r="R147" s="723"/>
      <c r="S147" s="723"/>
      <c r="T147" s="723"/>
    </row>
    <row r="148" spans="1:16" ht="19.5" customHeight="1">
      <c r="A148" s="69"/>
      <c r="B148" s="17"/>
      <c r="C148" s="17"/>
      <c r="D148" s="17"/>
      <c r="E148" s="68"/>
      <c r="F148" s="17"/>
      <c r="K148" s="69"/>
      <c r="L148" s="17"/>
      <c r="M148" s="17"/>
      <c r="N148" s="17"/>
      <c r="O148" s="68"/>
      <c r="P148" s="17"/>
    </row>
    <row r="149" spans="1:16" ht="19.5" customHeight="1">
      <c r="A149" s="69"/>
      <c r="B149" s="17"/>
      <c r="C149" s="17"/>
      <c r="D149" s="17"/>
      <c r="E149" s="68"/>
      <c r="F149" s="17"/>
      <c r="K149" s="69"/>
      <c r="L149" s="17"/>
      <c r="M149" s="17"/>
      <c r="N149" s="17"/>
      <c r="O149" s="68"/>
      <c r="P149" s="17"/>
    </row>
    <row r="150" spans="1:20" ht="19.5" customHeight="1">
      <c r="A150" s="720">
        <f>'全日本予選参加ﾁｰﾑ'!E9</f>
        <v>3000</v>
      </c>
      <c r="B150" s="721"/>
      <c r="C150" s="721"/>
      <c r="D150" s="721"/>
      <c r="E150" s="722"/>
      <c r="F150" s="720">
        <f>A150</f>
        <v>3000</v>
      </c>
      <c r="G150" s="721"/>
      <c r="H150" s="721"/>
      <c r="I150" s="721"/>
      <c r="J150" s="721"/>
      <c r="K150" s="720">
        <f>'全日本予選参加ﾁｰﾑ'!K9</f>
        <v>3000</v>
      </c>
      <c r="L150" s="721"/>
      <c r="M150" s="721"/>
      <c r="N150" s="721"/>
      <c r="O150" s="722"/>
      <c r="P150" s="720">
        <f>K150</f>
        <v>3000</v>
      </c>
      <c r="Q150" s="721"/>
      <c r="R150" s="721"/>
      <c r="S150" s="721"/>
      <c r="T150" s="721"/>
    </row>
    <row r="151" spans="1:16" ht="19.5" customHeight="1">
      <c r="A151" s="69"/>
      <c r="B151" s="17"/>
      <c r="C151" s="17"/>
      <c r="D151" s="17"/>
      <c r="E151" s="68"/>
      <c r="F151" s="17"/>
      <c r="K151" s="69"/>
      <c r="L151" s="17"/>
      <c r="M151" s="17"/>
      <c r="N151" s="17"/>
      <c r="O151" s="68"/>
      <c r="P151" s="17"/>
    </row>
    <row r="152" spans="1:17" s="7" customFormat="1" ht="19.5" customHeight="1">
      <c r="A152" s="70"/>
      <c r="B152" s="71" t="s">
        <v>75</v>
      </c>
      <c r="C152" s="70"/>
      <c r="D152" s="70"/>
      <c r="E152" s="72"/>
      <c r="F152" s="70"/>
      <c r="G152" s="71" t="str">
        <f>$B$8</f>
        <v>但し、</v>
      </c>
      <c r="K152" s="70"/>
      <c r="L152" s="71" t="s">
        <v>75</v>
      </c>
      <c r="M152" s="70"/>
      <c r="N152" s="70"/>
      <c r="O152" s="72"/>
      <c r="P152" s="70"/>
      <c r="Q152" s="71" t="str">
        <f>$B$8</f>
        <v>但し、</v>
      </c>
    </row>
    <row r="153" spans="1:17" s="7" customFormat="1" ht="19.5" customHeight="1">
      <c r="A153" s="70"/>
      <c r="B153" s="71" t="str">
        <f>'全日本予選参加ﾁｰﾑ'!$N$2</f>
        <v>第3回宮古地区大会３・４年生大会</v>
      </c>
      <c r="C153" s="70"/>
      <c r="D153" s="70"/>
      <c r="E153" s="72"/>
      <c r="F153" s="70"/>
      <c r="G153" s="71" t="str">
        <f>$B$9</f>
        <v>第3回宮古地区大会３・４年生大会</v>
      </c>
      <c r="K153" s="70"/>
      <c r="L153" s="71" t="str">
        <f>'全日本予選参加ﾁｰﾑ'!$N$2</f>
        <v>第3回宮古地区大会３・４年生大会</v>
      </c>
      <c r="M153" s="70"/>
      <c r="N153" s="70"/>
      <c r="O153" s="72"/>
      <c r="P153" s="70"/>
      <c r="Q153" s="71" t="str">
        <f>$B$9</f>
        <v>第3回宮古地区大会３・４年生大会</v>
      </c>
    </row>
    <row r="154" spans="1:17" s="7" customFormat="1" ht="19.5" customHeight="1">
      <c r="A154" s="70"/>
      <c r="B154" s="71" t="str">
        <f>'全日本予選参加ﾁｰﾑ'!$N$3</f>
        <v>第44回新報児童オリンピックU-１０地区大会</v>
      </c>
      <c r="C154" s="71"/>
      <c r="D154" s="70"/>
      <c r="E154" s="72"/>
      <c r="F154" s="70"/>
      <c r="G154" s="71" t="str">
        <f>$B$10</f>
        <v>第44回新報児童オリンピックU-１０地区大会</v>
      </c>
      <c r="K154" s="70"/>
      <c r="L154" s="71" t="str">
        <f>'全日本予選参加ﾁｰﾑ'!$N$3</f>
        <v>第44回新報児童オリンピックU-１０地区大会</v>
      </c>
      <c r="M154" s="71"/>
      <c r="N154" s="70"/>
      <c r="O154" s="72"/>
      <c r="P154" s="70"/>
      <c r="Q154" s="71" t="str">
        <f>$B$10</f>
        <v>第44回新報児童オリンピックU-１０地区大会</v>
      </c>
    </row>
    <row r="155" spans="1:17" s="7" customFormat="1" ht="19.5" customHeight="1">
      <c r="A155" s="70"/>
      <c r="B155" s="71" t="str">
        <f>'全日本予選参加ﾁｰﾑ'!$N$4</f>
        <v>参加料として</v>
      </c>
      <c r="C155" s="71"/>
      <c r="D155" s="70"/>
      <c r="E155" s="72"/>
      <c r="F155" s="70"/>
      <c r="G155" s="71" t="str">
        <f>$B$11</f>
        <v>参加料として</v>
      </c>
      <c r="K155" s="70"/>
      <c r="L155" s="71" t="str">
        <f>'全日本予選参加ﾁｰﾑ'!$N$4</f>
        <v>参加料として</v>
      </c>
      <c r="M155" s="71"/>
      <c r="N155" s="70"/>
      <c r="O155" s="72"/>
      <c r="P155" s="70"/>
      <c r="Q155" s="71" t="str">
        <f>$B$11</f>
        <v>参加料として</v>
      </c>
    </row>
    <row r="156" spans="1:17" s="7" customFormat="1" ht="19.5" customHeight="1">
      <c r="A156" s="70"/>
      <c r="B156" s="71">
        <f>'全日本予選参加ﾁｰﾑ'!$N$5</f>
        <v>0</v>
      </c>
      <c r="C156" s="70"/>
      <c r="D156" s="70"/>
      <c r="E156" s="72"/>
      <c r="F156" s="70"/>
      <c r="G156" s="71">
        <f aca="true" t="shared" si="12" ref="G156:G168">$B156</f>
        <v>0</v>
      </c>
      <c r="K156" s="70"/>
      <c r="L156" s="71">
        <f>'全日本予選参加ﾁｰﾑ'!$N$5</f>
        <v>0</v>
      </c>
      <c r="M156" s="70"/>
      <c r="N156" s="70"/>
      <c r="O156" s="72"/>
      <c r="P156" s="70"/>
      <c r="Q156" s="71">
        <f aca="true" t="shared" si="13" ref="Q156:Q168">$B156</f>
        <v>0</v>
      </c>
    </row>
    <row r="157" spans="1:17" s="7" customFormat="1" ht="19.5" customHeight="1">
      <c r="A157" s="70"/>
      <c r="B157" s="71">
        <f>'全日本予選参加ﾁｰﾑ'!$N$6</f>
        <v>0</v>
      </c>
      <c r="C157" s="70"/>
      <c r="D157" s="70"/>
      <c r="E157" s="72"/>
      <c r="F157" s="70"/>
      <c r="G157" s="71">
        <f t="shared" si="12"/>
        <v>0</v>
      </c>
      <c r="K157" s="70"/>
      <c r="L157" s="71">
        <f>'全日本予選参加ﾁｰﾑ'!$N$6</f>
        <v>0</v>
      </c>
      <c r="M157" s="70"/>
      <c r="N157" s="70"/>
      <c r="O157" s="72"/>
      <c r="P157" s="70"/>
      <c r="Q157" s="71">
        <f t="shared" si="13"/>
        <v>0</v>
      </c>
    </row>
    <row r="158" spans="1:17" s="7" customFormat="1" ht="19.5" customHeight="1">
      <c r="A158" s="70"/>
      <c r="B158" s="71">
        <f>'全日本予選参加ﾁｰﾑ'!$N$7</f>
        <v>0</v>
      </c>
      <c r="C158" s="70"/>
      <c r="D158" s="70"/>
      <c r="E158" s="72"/>
      <c r="F158" s="70"/>
      <c r="G158" s="71">
        <f t="shared" si="12"/>
        <v>0</v>
      </c>
      <c r="K158" s="70"/>
      <c r="L158" s="71">
        <f>'全日本予選参加ﾁｰﾑ'!$N$7</f>
        <v>0</v>
      </c>
      <c r="M158" s="70"/>
      <c r="N158" s="70"/>
      <c r="O158" s="72"/>
      <c r="P158" s="70"/>
      <c r="Q158" s="71">
        <f t="shared" si="13"/>
        <v>0</v>
      </c>
    </row>
    <row r="159" spans="1:17" s="7" customFormat="1" ht="19.5" customHeight="1">
      <c r="A159" s="70"/>
      <c r="B159" s="71" t="str">
        <f>"入金日　"&amp;"令和"&amp;'全日本予選参加ﾁｰﾑ'!$O$8&amp;"年　"&amp;'全日本予選参加ﾁｰﾑ'!$Q$8&amp;"月"&amp;'全日本予選参加ﾁｰﾑ'!$S$8&amp;"日　"&amp;'全日本予選参加ﾁｰﾑ'!$U$8</f>
        <v>入金日　令和5年　4月30日　日曜日</v>
      </c>
      <c r="C159" s="70"/>
      <c r="D159" s="70"/>
      <c r="E159" s="72"/>
      <c r="F159" s="70"/>
      <c r="G159" s="71" t="str">
        <f t="shared" si="12"/>
        <v>入金日　令和5年　4月30日　日曜日</v>
      </c>
      <c r="K159" s="70"/>
      <c r="L159" s="71" t="str">
        <f>"入金日　"&amp;"令和"&amp;'全日本予選参加ﾁｰﾑ'!$O$8&amp;"年　"&amp;'全日本予選参加ﾁｰﾑ'!$Q$8&amp;"月"&amp;'全日本予選参加ﾁｰﾑ'!$S$8&amp;"日　"&amp;'全日本予選参加ﾁｰﾑ'!$U$8</f>
        <v>入金日　令和5年　4月30日　日曜日</v>
      </c>
      <c r="M159" s="70"/>
      <c r="N159" s="70"/>
      <c r="O159" s="72"/>
      <c r="P159" s="70"/>
      <c r="Q159" s="71" t="str">
        <f t="shared" si="13"/>
        <v>入金日　令和5年　4月30日　日曜日</v>
      </c>
    </row>
    <row r="160" spans="1:17" s="7" customFormat="1" ht="19.5" customHeight="1">
      <c r="A160" s="70"/>
      <c r="B160" s="71">
        <f>'全日本予選参加ﾁｰﾑ'!$N$9</f>
        <v>0</v>
      </c>
      <c r="C160" s="70"/>
      <c r="D160" s="70"/>
      <c r="E160" s="72"/>
      <c r="F160" s="70"/>
      <c r="G160" s="71">
        <f t="shared" si="12"/>
        <v>0</v>
      </c>
      <c r="K160" s="70"/>
      <c r="L160" s="71">
        <f>'全日本予選参加ﾁｰﾑ'!$N$9</f>
        <v>0</v>
      </c>
      <c r="M160" s="70"/>
      <c r="N160" s="70"/>
      <c r="O160" s="72"/>
      <c r="P160" s="70"/>
      <c r="Q160" s="71">
        <f t="shared" si="13"/>
        <v>0</v>
      </c>
    </row>
    <row r="161" spans="1:17" s="7" customFormat="1" ht="19.5" customHeight="1">
      <c r="A161" s="70"/>
      <c r="B161" s="71" t="s">
        <v>76</v>
      </c>
      <c r="C161" s="70"/>
      <c r="D161" s="70"/>
      <c r="E161" s="72"/>
      <c r="F161" s="70"/>
      <c r="G161" s="71" t="str">
        <f t="shared" si="12"/>
        <v>上記正に領収致しました。</v>
      </c>
      <c r="K161" s="70"/>
      <c r="L161" s="71" t="s">
        <v>76</v>
      </c>
      <c r="M161" s="70"/>
      <c r="N161" s="70"/>
      <c r="O161" s="72"/>
      <c r="P161" s="70"/>
      <c r="Q161" s="71" t="str">
        <f t="shared" si="13"/>
        <v>上記正に領収致しました。</v>
      </c>
    </row>
    <row r="162" spans="1:17" s="7" customFormat="1" ht="19.5" customHeight="1">
      <c r="A162" s="70"/>
      <c r="B162" s="71">
        <f>'全日本予選参加ﾁｰﾑ'!$N$11</f>
        <v>0</v>
      </c>
      <c r="C162" s="70"/>
      <c r="D162" s="70"/>
      <c r="E162" s="72"/>
      <c r="F162" s="70"/>
      <c r="G162" s="71">
        <f t="shared" si="12"/>
        <v>0</v>
      </c>
      <c r="K162" s="70"/>
      <c r="L162" s="71">
        <f>'全日本予選参加ﾁｰﾑ'!$N$11</f>
        <v>0</v>
      </c>
      <c r="M162" s="70"/>
      <c r="N162" s="70"/>
      <c r="O162" s="72"/>
      <c r="P162" s="70"/>
      <c r="Q162" s="71">
        <f t="shared" si="13"/>
        <v>0</v>
      </c>
    </row>
    <row r="163" spans="1:17" s="7" customFormat="1" ht="19.5" customHeight="1">
      <c r="A163" s="70"/>
      <c r="B163" s="71" t="str">
        <f>'全日本予選参加ﾁｰﾑ'!$N$12</f>
        <v>宮古地区小学生バレーボール連盟</v>
      </c>
      <c r="C163" s="70"/>
      <c r="D163" s="70"/>
      <c r="E163" s="72"/>
      <c r="F163" s="70"/>
      <c r="G163" s="71" t="str">
        <f t="shared" si="12"/>
        <v>宮古地区小学生バレーボール連盟</v>
      </c>
      <c r="K163" s="70"/>
      <c r="L163" s="71" t="str">
        <f>'全日本予選参加ﾁｰﾑ'!$N$12</f>
        <v>宮古地区小学生バレーボール連盟</v>
      </c>
      <c r="M163" s="70"/>
      <c r="N163" s="70"/>
      <c r="O163" s="72"/>
      <c r="P163" s="70"/>
      <c r="Q163" s="71" t="str">
        <f t="shared" si="13"/>
        <v>宮古地区小学生バレーボール連盟</v>
      </c>
    </row>
    <row r="164" spans="1:17" s="7" customFormat="1" ht="19.5" customHeight="1">
      <c r="A164" s="70"/>
      <c r="B164" s="71" t="str">
        <f>'全日本予選参加ﾁｰﾑ'!$N$13&amp;" 　印"</f>
        <v>会　　長　　漢那　則朋 　印</v>
      </c>
      <c r="C164" s="70"/>
      <c r="D164" s="70"/>
      <c r="E164" s="72"/>
      <c r="F164" s="70"/>
      <c r="G164" s="71" t="str">
        <f t="shared" si="12"/>
        <v>会　　長　　漢那　則朋 　印</v>
      </c>
      <c r="K164" s="70"/>
      <c r="L164" s="71" t="str">
        <f>'全日本予選参加ﾁｰﾑ'!$N$13&amp;" 　印"</f>
        <v>会　　長　　漢那　則朋 　印</v>
      </c>
      <c r="M164" s="70"/>
      <c r="N164" s="70"/>
      <c r="O164" s="72"/>
      <c r="P164" s="70"/>
      <c r="Q164" s="71" t="str">
        <f t="shared" si="13"/>
        <v>会　　長　　漢那　則朋 　印</v>
      </c>
    </row>
    <row r="165" spans="1:17" s="7" customFormat="1" ht="19.5" customHeight="1">
      <c r="A165" s="70"/>
      <c r="B165" s="71">
        <f>'全日本予選参加ﾁｰﾑ'!$N$14</f>
        <v>0</v>
      </c>
      <c r="C165" s="70"/>
      <c r="D165" s="70"/>
      <c r="E165" s="72"/>
      <c r="F165" s="70"/>
      <c r="G165" s="71">
        <f t="shared" si="12"/>
        <v>0</v>
      </c>
      <c r="K165" s="70"/>
      <c r="L165" s="71">
        <f>'全日本予選参加ﾁｰﾑ'!$N$14</f>
        <v>0</v>
      </c>
      <c r="M165" s="70"/>
      <c r="N165" s="70"/>
      <c r="O165" s="72"/>
      <c r="P165" s="70"/>
      <c r="Q165" s="71">
        <f t="shared" si="13"/>
        <v>0</v>
      </c>
    </row>
    <row r="166" spans="1:17" s="7" customFormat="1" ht="19.5" customHeight="1">
      <c r="A166" s="70"/>
      <c r="B166" s="71">
        <f>'全日本予選参加ﾁｰﾑ'!$N$15</f>
        <v>0</v>
      </c>
      <c r="C166" s="70"/>
      <c r="D166" s="70"/>
      <c r="E166" s="72"/>
      <c r="F166" s="70"/>
      <c r="G166" s="71">
        <f t="shared" si="12"/>
        <v>0</v>
      </c>
      <c r="K166" s="70"/>
      <c r="L166" s="71">
        <f>'全日本予選参加ﾁｰﾑ'!$N$15</f>
        <v>0</v>
      </c>
      <c r="M166" s="70"/>
      <c r="N166" s="70"/>
      <c r="O166" s="72"/>
      <c r="P166" s="70"/>
      <c r="Q166" s="71">
        <f t="shared" si="13"/>
        <v>0</v>
      </c>
    </row>
    <row r="167" spans="1:17" ht="19.5" customHeight="1">
      <c r="A167" s="17"/>
      <c r="B167" s="71">
        <f>'全日本予選参加ﾁｰﾑ'!$N$16</f>
        <v>0</v>
      </c>
      <c r="C167" s="17"/>
      <c r="D167" s="17"/>
      <c r="E167" s="68"/>
      <c r="F167" s="17"/>
      <c r="G167" s="71">
        <f t="shared" si="12"/>
        <v>0</v>
      </c>
      <c r="K167" s="17"/>
      <c r="L167" s="71">
        <f>'全日本予選参加ﾁｰﾑ'!$N$16</f>
        <v>0</v>
      </c>
      <c r="M167" s="17"/>
      <c r="N167" s="17"/>
      <c r="O167" s="68"/>
      <c r="P167" s="17"/>
      <c r="Q167" s="71">
        <f t="shared" si="13"/>
        <v>0</v>
      </c>
    </row>
    <row r="168" spans="1:17" ht="19.5" customHeight="1">
      <c r="A168" s="17"/>
      <c r="B168" s="71">
        <f>'全日本予選参加ﾁｰﾑ'!$N$17</f>
        <v>0</v>
      </c>
      <c r="C168" s="17"/>
      <c r="D168" s="17"/>
      <c r="E168" s="68"/>
      <c r="F168" s="17"/>
      <c r="G168" s="71">
        <f t="shared" si="12"/>
        <v>0</v>
      </c>
      <c r="K168" s="17"/>
      <c r="L168" s="71">
        <f>'全日本予選参加ﾁｰﾑ'!$N$17</f>
        <v>0</v>
      </c>
      <c r="M168" s="17"/>
      <c r="N168" s="17"/>
      <c r="O168" s="68"/>
      <c r="P168" s="17"/>
      <c r="Q168" s="71">
        <f t="shared" si="13"/>
        <v>0</v>
      </c>
    </row>
    <row r="169" spans="1:20" ht="23.25">
      <c r="A169" s="726" t="s">
        <v>74</v>
      </c>
      <c r="B169" s="726"/>
      <c r="C169" s="726"/>
      <c r="D169" s="726"/>
      <c r="E169" s="727"/>
      <c r="F169" s="726" t="s">
        <v>66</v>
      </c>
      <c r="G169" s="726"/>
      <c r="H169" s="726"/>
      <c r="I169" s="726"/>
      <c r="J169" s="726"/>
      <c r="K169" s="726" t="s">
        <v>74</v>
      </c>
      <c r="L169" s="726"/>
      <c r="M169" s="726"/>
      <c r="N169" s="726"/>
      <c r="O169" s="727"/>
      <c r="P169" s="726" t="s">
        <v>66</v>
      </c>
      <c r="Q169" s="726"/>
      <c r="R169" s="726"/>
      <c r="S169" s="726"/>
      <c r="T169" s="726"/>
    </row>
    <row r="170" spans="1:16" ht="24" customHeight="1">
      <c r="A170" s="67"/>
      <c r="B170" s="17"/>
      <c r="C170" s="17"/>
      <c r="D170" s="17"/>
      <c r="E170" s="68"/>
      <c r="F170" s="17"/>
      <c r="K170" s="67"/>
      <c r="L170" s="17"/>
      <c r="M170" s="17"/>
      <c r="N170" s="17"/>
      <c r="O170" s="68"/>
      <c r="P170" s="17"/>
    </row>
    <row r="171" spans="1:20" ht="23.25">
      <c r="A171" s="723" t="str">
        <f>'全日本予選参加ﾁｰﾑ'!C10&amp;"　"&amp;'全日本予選参加ﾁｰﾑ'!D10&amp;"　様"</f>
        <v>　　様</v>
      </c>
      <c r="B171" s="724"/>
      <c r="C171" s="724"/>
      <c r="D171" s="724"/>
      <c r="E171" s="725"/>
      <c r="F171" s="723" t="str">
        <f>A171</f>
        <v>　　様</v>
      </c>
      <c r="G171" s="723"/>
      <c r="H171" s="723"/>
      <c r="I171" s="723"/>
      <c r="J171" s="723"/>
      <c r="K171" s="723" t="str">
        <f>'全日本予選参加ﾁｰﾑ'!I10&amp;"　"&amp;'全日本予選参加ﾁｰﾑ'!J10&amp;"　様"</f>
        <v>東アタッカーズ(B)　女子　様</v>
      </c>
      <c r="L171" s="724"/>
      <c r="M171" s="724"/>
      <c r="N171" s="724"/>
      <c r="O171" s="725"/>
      <c r="P171" s="723" t="str">
        <f>K171</f>
        <v>東アタッカーズ(B)　女子　様</v>
      </c>
      <c r="Q171" s="723"/>
      <c r="R171" s="723"/>
      <c r="S171" s="723"/>
      <c r="T171" s="723"/>
    </row>
    <row r="172" spans="1:16" ht="19.5" customHeight="1">
      <c r="A172" s="69"/>
      <c r="B172" s="17"/>
      <c r="C172" s="17"/>
      <c r="D172" s="17"/>
      <c r="E172" s="68"/>
      <c r="F172" s="17"/>
      <c r="K172" s="69"/>
      <c r="L172" s="17"/>
      <c r="M172" s="17"/>
      <c r="N172" s="17"/>
      <c r="O172" s="68"/>
      <c r="P172" s="17"/>
    </row>
    <row r="173" spans="1:16" ht="19.5" customHeight="1">
      <c r="A173" s="69"/>
      <c r="B173" s="17"/>
      <c r="C173" s="17"/>
      <c r="D173" s="17"/>
      <c r="E173" s="68"/>
      <c r="F173" s="17"/>
      <c r="K173" s="69"/>
      <c r="L173" s="17"/>
      <c r="M173" s="17"/>
      <c r="N173" s="17"/>
      <c r="O173" s="68"/>
      <c r="P173" s="17"/>
    </row>
    <row r="174" spans="1:20" ht="19.5" customHeight="1">
      <c r="A174" s="720">
        <f>'全日本予選参加ﾁｰﾑ'!E32</f>
        <v>0</v>
      </c>
      <c r="B174" s="721"/>
      <c r="C174" s="721"/>
      <c r="D174" s="721"/>
      <c r="E174" s="722"/>
      <c r="F174" s="720">
        <f>A174</f>
        <v>0</v>
      </c>
      <c r="G174" s="721"/>
      <c r="H174" s="721"/>
      <c r="I174" s="721"/>
      <c r="J174" s="721"/>
      <c r="K174" s="720">
        <f>'全日本予選参加ﾁｰﾑ'!K10</f>
        <v>3000</v>
      </c>
      <c r="L174" s="721"/>
      <c r="M174" s="721"/>
      <c r="N174" s="721"/>
      <c r="O174" s="722"/>
      <c r="P174" s="720">
        <f>K174</f>
        <v>3000</v>
      </c>
      <c r="Q174" s="721"/>
      <c r="R174" s="721"/>
      <c r="S174" s="721"/>
      <c r="T174" s="721"/>
    </row>
    <row r="175" spans="1:16" ht="19.5" customHeight="1">
      <c r="A175" s="69"/>
      <c r="B175" s="17"/>
      <c r="C175" s="17"/>
      <c r="D175" s="17"/>
      <c r="E175" s="68"/>
      <c r="F175" s="17"/>
      <c r="K175" s="69"/>
      <c r="L175" s="17"/>
      <c r="M175" s="17"/>
      <c r="N175" s="17"/>
      <c r="O175" s="68"/>
      <c r="P175" s="17"/>
    </row>
    <row r="176" spans="1:17" s="7" customFormat="1" ht="19.5" customHeight="1">
      <c r="A176" s="70"/>
      <c r="B176" s="71" t="s">
        <v>75</v>
      </c>
      <c r="C176" s="70"/>
      <c r="D176" s="70"/>
      <c r="E176" s="72"/>
      <c r="F176" s="70"/>
      <c r="G176" s="71" t="str">
        <f>$B$8</f>
        <v>但し、</v>
      </c>
      <c r="K176" s="70"/>
      <c r="L176" s="71" t="s">
        <v>75</v>
      </c>
      <c r="M176" s="70"/>
      <c r="N176" s="70"/>
      <c r="O176" s="72"/>
      <c r="P176" s="70"/>
      <c r="Q176" s="71" t="str">
        <f>$B$8</f>
        <v>但し、</v>
      </c>
    </row>
    <row r="177" spans="1:17" s="7" customFormat="1" ht="19.5" customHeight="1">
      <c r="A177" s="70"/>
      <c r="B177" s="71" t="str">
        <f>'全日本予選参加ﾁｰﾑ'!$N$2</f>
        <v>第3回宮古地区大会３・４年生大会</v>
      </c>
      <c r="C177" s="70"/>
      <c r="D177" s="70"/>
      <c r="E177" s="72"/>
      <c r="F177" s="70"/>
      <c r="G177" s="71" t="str">
        <f>$B$9</f>
        <v>第3回宮古地区大会３・４年生大会</v>
      </c>
      <c r="K177" s="70"/>
      <c r="L177" s="71" t="str">
        <f>'全日本予選参加ﾁｰﾑ'!$N$2</f>
        <v>第3回宮古地区大会３・４年生大会</v>
      </c>
      <c r="M177" s="70"/>
      <c r="N177" s="70"/>
      <c r="O177" s="72"/>
      <c r="P177" s="70"/>
      <c r="Q177" s="71" t="str">
        <f>$B$9</f>
        <v>第3回宮古地区大会３・４年生大会</v>
      </c>
    </row>
    <row r="178" spans="1:17" s="7" customFormat="1" ht="19.5" customHeight="1">
      <c r="A178" s="70"/>
      <c r="B178" s="71" t="str">
        <f>'全日本予選参加ﾁｰﾑ'!$N$3</f>
        <v>第44回新報児童オリンピックU-１０地区大会</v>
      </c>
      <c r="C178" s="71"/>
      <c r="D178" s="70"/>
      <c r="E178" s="72"/>
      <c r="F178" s="70"/>
      <c r="G178" s="71" t="str">
        <f>$B$10</f>
        <v>第44回新報児童オリンピックU-１０地区大会</v>
      </c>
      <c r="K178" s="70"/>
      <c r="L178" s="71" t="str">
        <f>'全日本予選参加ﾁｰﾑ'!$N$3</f>
        <v>第44回新報児童オリンピックU-１０地区大会</v>
      </c>
      <c r="M178" s="71"/>
      <c r="N178" s="70"/>
      <c r="O178" s="72"/>
      <c r="P178" s="70"/>
      <c r="Q178" s="71" t="str">
        <f>$B$10</f>
        <v>第44回新報児童オリンピックU-１０地区大会</v>
      </c>
    </row>
    <row r="179" spans="1:17" s="7" customFormat="1" ht="19.5" customHeight="1">
      <c r="A179" s="70"/>
      <c r="B179" s="71" t="str">
        <f>'全日本予選参加ﾁｰﾑ'!$N$4</f>
        <v>参加料として</v>
      </c>
      <c r="C179" s="71"/>
      <c r="D179" s="70"/>
      <c r="E179" s="72"/>
      <c r="F179" s="70"/>
      <c r="G179" s="71" t="str">
        <f>$B$11</f>
        <v>参加料として</v>
      </c>
      <c r="K179" s="70"/>
      <c r="L179" s="71" t="str">
        <f>'全日本予選参加ﾁｰﾑ'!$N$4</f>
        <v>参加料として</v>
      </c>
      <c r="M179" s="71"/>
      <c r="N179" s="70"/>
      <c r="O179" s="72"/>
      <c r="P179" s="70"/>
      <c r="Q179" s="71" t="str">
        <f>$B$11</f>
        <v>参加料として</v>
      </c>
    </row>
    <row r="180" spans="1:17" s="7" customFormat="1" ht="19.5" customHeight="1">
      <c r="A180" s="70"/>
      <c r="B180" s="71">
        <f>'全日本予選参加ﾁｰﾑ'!$N$5</f>
        <v>0</v>
      </c>
      <c r="C180" s="70"/>
      <c r="D180" s="70"/>
      <c r="E180" s="72"/>
      <c r="F180" s="70"/>
      <c r="G180" s="71">
        <f aca="true" t="shared" si="14" ref="G180:G192">$B180</f>
        <v>0</v>
      </c>
      <c r="K180" s="70"/>
      <c r="L180" s="71">
        <f>'全日本予選参加ﾁｰﾑ'!$N$5</f>
        <v>0</v>
      </c>
      <c r="M180" s="70"/>
      <c r="N180" s="70"/>
      <c r="O180" s="72"/>
      <c r="P180" s="70"/>
      <c r="Q180" s="71">
        <f aca="true" t="shared" si="15" ref="Q180:Q192">$B180</f>
        <v>0</v>
      </c>
    </row>
    <row r="181" spans="1:17" s="7" customFormat="1" ht="19.5" customHeight="1">
      <c r="A181" s="70"/>
      <c r="B181" s="71">
        <f>'全日本予選参加ﾁｰﾑ'!$N$6</f>
        <v>0</v>
      </c>
      <c r="C181" s="70"/>
      <c r="D181" s="70"/>
      <c r="E181" s="72"/>
      <c r="F181" s="70"/>
      <c r="G181" s="71">
        <f t="shared" si="14"/>
        <v>0</v>
      </c>
      <c r="K181" s="70"/>
      <c r="L181" s="71">
        <f>'全日本予選参加ﾁｰﾑ'!$N$6</f>
        <v>0</v>
      </c>
      <c r="M181" s="70"/>
      <c r="N181" s="70"/>
      <c r="O181" s="72"/>
      <c r="P181" s="70"/>
      <c r="Q181" s="71">
        <f t="shared" si="15"/>
        <v>0</v>
      </c>
    </row>
    <row r="182" spans="1:17" s="7" customFormat="1" ht="19.5" customHeight="1">
      <c r="A182" s="70"/>
      <c r="B182" s="71">
        <f>'全日本予選参加ﾁｰﾑ'!$N$7</f>
        <v>0</v>
      </c>
      <c r="C182" s="70"/>
      <c r="D182" s="70"/>
      <c r="E182" s="72"/>
      <c r="F182" s="70"/>
      <c r="G182" s="71">
        <f t="shared" si="14"/>
        <v>0</v>
      </c>
      <c r="K182" s="70"/>
      <c r="L182" s="71">
        <f>'全日本予選参加ﾁｰﾑ'!$N$7</f>
        <v>0</v>
      </c>
      <c r="M182" s="70"/>
      <c r="N182" s="70"/>
      <c r="O182" s="72"/>
      <c r="P182" s="70"/>
      <c r="Q182" s="71">
        <f t="shared" si="15"/>
        <v>0</v>
      </c>
    </row>
    <row r="183" spans="1:17" s="7" customFormat="1" ht="19.5" customHeight="1">
      <c r="A183" s="70"/>
      <c r="B183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183" s="70"/>
      <c r="D183" s="70"/>
      <c r="E183" s="72"/>
      <c r="F183" s="70"/>
      <c r="G183" s="71" t="str">
        <f t="shared" si="14"/>
        <v>入金日　平成5年　4月30日　日曜日</v>
      </c>
      <c r="K183" s="70"/>
      <c r="L183" s="71" t="str">
        <f>"入金日　"&amp;"令和"&amp;'全日本予選参加ﾁｰﾑ'!$O$8&amp;"年　"&amp;'全日本予選参加ﾁｰﾑ'!$Q$8&amp;"月"&amp;'全日本予選参加ﾁｰﾑ'!$S$8&amp;"日　"&amp;'全日本予選参加ﾁｰﾑ'!$U$8</f>
        <v>入金日　令和5年　4月30日　日曜日</v>
      </c>
      <c r="M183" s="70"/>
      <c r="N183" s="70"/>
      <c r="O183" s="72"/>
      <c r="P183" s="70"/>
      <c r="Q183" s="71" t="str">
        <f t="shared" si="15"/>
        <v>入金日　平成5年　4月30日　日曜日</v>
      </c>
    </row>
    <row r="184" spans="1:17" s="7" customFormat="1" ht="19.5" customHeight="1">
      <c r="A184" s="70"/>
      <c r="B184" s="71">
        <f>'全日本予選参加ﾁｰﾑ'!$N$9</f>
        <v>0</v>
      </c>
      <c r="C184" s="70"/>
      <c r="D184" s="70"/>
      <c r="E184" s="72"/>
      <c r="F184" s="70"/>
      <c r="G184" s="71">
        <f t="shared" si="14"/>
        <v>0</v>
      </c>
      <c r="K184" s="70"/>
      <c r="L184" s="71">
        <f>'全日本予選参加ﾁｰﾑ'!$N$9</f>
        <v>0</v>
      </c>
      <c r="M184" s="70"/>
      <c r="N184" s="70"/>
      <c r="O184" s="72"/>
      <c r="P184" s="70"/>
      <c r="Q184" s="71">
        <f t="shared" si="15"/>
        <v>0</v>
      </c>
    </row>
    <row r="185" spans="1:17" s="7" customFormat="1" ht="19.5" customHeight="1">
      <c r="A185" s="70"/>
      <c r="B185" s="71" t="s">
        <v>76</v>
      </c>
      <c r="C185" s="70"/>
      <c r="D185" s="70"/>
      <c r="E185" s="72"/>
      <c r="F185" s="70"/>
      <c r="G185" s="71" t="str">
        <f t="shared" si="14"/>
        <v>上記正に領収致しました。</v>
      </c>
      <c r="K185" s="70"/>
      <c r="L185" s="71" t="s">
        <v>76</v>
      </c>
      <c r="M185" s="70"/>
      <c r="N185" s="70"/>
      <c r="O185" s="72"/>
      <c r="P185" s="70"/>
      <c r="Q185" s="71" t="str">
        <f t="shared" si="15"/>
        <v>上記正に領収致しました。</v>
      </c>
    </row>
    <row r="186" spans="1:17" s="7" customFormat="1" ht="19.5" customHeight="1">
      <c r="A186" s="70"/>
      <c r="B186" s="71">
        <f>'全日本予選参加ﾁｰﾑ'!$N$11</f>
        <v>0</v>
      </c>
      <c r="C186" s="70"/>
      <c r="D186" s="70"/>
      <c r="E186" s="72"/>
      <c r="F186" s="70"/>
      <c r="G186" s="71">
        <f t="shared" si="14"/>
        <v>0</v>
      </c>
      <c r="K186" s="70"/>
      <c r="L186" s="71">
        <f>'全日本予選参加ﾁｰﾑ'!$N$11</f>
        <v>0</v>
      </c>
      <c r="M186" s="70"/>
      <c r="N186" s="70"/>
      <c r="O186" s="72"/>
      <c r="P186" s="70"/>
      <c r="Q186" s="71">
        <f t="shared" si="15"/>
        <v>0</v>
      </c>
    </row>
    <row r="187" spans="1:17" s="7" customFormat="1" ht="19.5" customHeight="1">
      <c r="A187" s="70"/>
      <c r="B187" s="71" t="str">
        <f>'全日本予選参加ﾁｰﾑ'!$N$12</f>
        <v>宮古地区小学生バレーボール連盟</v>
      </c>
      <c r="C187" s="70"/>
      <c r="D187" s="70"/>
      <c r="E187" s="72"/>
      <c r="F187" s="70"/>
      <c r="G187" s="71" t="str">
        <f t="shared" si="14"/>
        <v>宮古地区小学生バレーボール連盟</v>
      </c>
      <c r="K187" s="70"/>
      <c r="L187" s="71" t="str">
        <f>'全日本予選参加ﾁｰﾑ'!$N$12</f>
        <v>宮古地区小学生バレーボール連盟</v>
      </c>
      <c r="M187" s="70"/>
      <c r="N187" s="70"/>
      <c r="O187" s="72"/>
      <c r="P187" s="70"/>
      <c r="Q187" s="71" t="str">
        <f t="shared" si="15"/>
        <v>宮古地区小学生バレーボール連盟</v>
      </c>
    </row>
    <row r="188" spans="1:17" s="7" customFormat="1" ht="19.5" customHeight="1">
      <c r="A188" s="70"/>
      <c r="B188" s="71" t="str">
        <f>'全日本予選参加ﾁｰﾑ'!$N$13&amp;" 　印"</f>
        <v>会　　長　　漢那　則朋 　印</v>
      </c>
      <c r="C188" s="70"/>
      <c r="D188" s="70"/>
      <c r="E188" s="72"/>
      <c r="F188" s="70"/>
      <c r="G188" s="71" t="str">
        <f t="shared" si="14"/>
        <v>会　　長　　漢那　則朋 　印</v>
      </c>
      <c r="K188" s="70"/>
      <c r="L188" s="71" t="str">
        <f>'全日本予選参加ﾁｰﾑ'!$N$13&amp;" 　印"</f>
        <v>会　　長　　漢那　則朋 　印</v>
      </c>
      <c r="M188" s="70"/>
      <c r="N188" s="70"/>
      <c r="O188" s="72"/>
      <c r="P188" s="70"/>
      <c r="Q188" s="71" t="str">
        <f t="shared" si="15"/>
        <v>会　　長　　漢那　則朋 　印</v>
      </c>
    </row>
    <row r="189" spans="1:17" s="7" customFormat="1" ht="19.5" customHeight="1">
      <c r="A189" s="70"/>
      <c r="B189" s="71">
        <f>'全日本予選参加ﾁｰﾑ'!$N$14</f>
        <v>0</v>
      </c>
      <c r="C189" s="70"/>
      <c r="D189" s="70"/>
      <c r="E189" s="72"/>
      <c r="F189" s="70"/>
      <c r="G189" s="71">
        <f t="shared" si="14"/>
        <v>0</v>
      </c>
      <c r="K189" s="70"/>
      <c r="L189" s="71">
        <f>'全日本予選参加ﾁｰﾑ'!$N$14</f>
        <v>0</v>
      </c>
      <c r="M189" s="70"/>
      <c r="N189" s="70"/>
      <c r="O189" s="72"/>
      <c r="P189" s="70"/>
      <c r="Q189" s="71">
        <f t="shared" si="15"/>
        <v>0</v>
      </c>
    </row>
    <row r="190" spans="1:17" s="7" customFormat="1" ht="19.5" customHeight="1">
      <c r="A190" s="70"/>
      <c r="B190" s="71">
        <f>'全日本予選参加ﾁｰﾑ'!$N$15</f>
        <v>0</v>
      </c>
      <c r="C190" s="70"/>
      <c r="D190" s="70"/>
      <c r="E190" s="72"/>
      <c r="F190" s="70"/>
      <c r="G190" s="71">
        <f t="shared" si="14"/>
        <v>0</v>
      </c>
      <c r="K190" s="70"/>
      <c r="L190" s="71">
        <f>'全日本予選参加ﾁｰﾑ'!$N$15</f>
        <v>0</v>
      </c>
      <c r="M190" s="70"/>
      <c r="N190" s="70"/>
      <c r="O190" s="72"/>
      <c r="P190" s="70"/>
      <c r="Q190" s="71">
        <f t="shared" si="15"/>
        <v>0</v>
      </c>
    </row>
    <row r="191" spans="1:17" ht="19.5" customHeight="1">
      <c r="A191" s="17"/>
      <c r="B191" s="71">
        <f>'全日本予選参加ﾁｰﾑ'!$N$16</f>
        <v>0</v>
      </c>
      <c r="C191" s="17"/>
      <c r="D191" s="17"/>
      <c r="E191" s="68"/>
      <c r="F191" s="17"/>
      <c r="G191" s="71">
        <f t="shared" si="14"/>
        <v>0</v>
      </c>
      <c r="K191" s="17"/>
      <c r="L191" s="71">
        <f>'全日本予選参加ﾁｰﾑ'!$N$16</f>
        <v>0</v>
      </c>
      <c r="M191" s="17"/>
      <c r="N191" s="17"/>
      <c r="O191" s="68"/>
      <c r="P191" s="17"/>
      <c r="Q191" s="71">
        <f t="shared" si="15"/>
        <v>0</v>
      </c>
    </row>
    <row r="192" spans="1:17" ht="19.5" customHeight="1">
      <c r="A192" s="17"/>
      <c r="B192" s="71">
        <f>'全日本予選参加ﾁｰﾑ'!$N$17</f>
        <v>0</v>
      </c>
      <c r="C192" s="17"/>
      <c r="D192" s="17"/>
      <c r="E192" s="68"/>
      <c r="F192" s="17"/>
      <c r="G192" s="71">
        <f t="shared" si="14"/>
        <v>0</v>
      </c>
      <c r="K192" s="17"/>
      <c r="L192" s="71">
        <f>'全日本予選参加ﾁｰﾑ'!$N$17</f>
        <v>0</v>
      </c>
      <c r="M192" s="17"/>
      <c r="N192" s="17"/>
      <c r="O192" s="68"/>
      <c r="P192" s="17"/>
      <c r="Q192" s="71">
        <f t="shared" si="15"/>
        <v>0</v>
      </c>
    </row>
    <row r="193" spans="1:20" ht="23.25">
      <c r="A193" s="726" t="s">
        <v>74</v>
      </c>
      <c r="B193" s="726"/>
      <c r="C193" s="726"/>
      <c r="D193" s="726"/>
      <c r="E193" s="727"/>
      <c r="F193" s="726" t="s">
        <v>66</v>
      </c>
      <c r="G193" s="726"/>
      <c r="H193" s="726"/>
      <c r="I193" s="726"/>
      <c r="J193" s="726"/>
      <c r="K193" s="726" t="s">
        <v>74</v>
      </c>
      <c r="L193" s="726"/>
      <c r="M193" s="726"/>
      <c r="N193" s="726"/>
      <c r="O193" s="727"/>
      <c r="P193" s="726" t="s">
        <v>66</v>
      </c>
      <c r="Q193" s="726"/>
      <c r="R193" s="726"/>
      <c r="S193" s="726"/>
      <c r="T193" s="726"/>
    </row>
    <row r="194" spans="1:16" ht="24" customHeight="1">
      <c r="A194" s="67"/>
      <c r="B194" s="17"/>
      <c r="C194" s="17"/>
      <c r="D194" s="17"/>
      <c r="E194" s="68"/>
      <c r="F194" s="17"/>
      <c r="K194" s="67"/>
      <c r="L194" s="17"/>
      <c r="M194" s="17"/>
      <c r="N194" s="17"/>
      <c r="O194" s="68"/>
      <c r="P194" s="17"/>
    </row>
    <row r="195" spans="1:20" ht="23.25">
      <c r="A195" s="723" t="str">
        <f>'全日本予選参加ﾁｰﾑ'!C11&amp;"　"&amp;'全日本予選参加ﾁｰﾑ'!D11&amp;"　様"</f>
        <v>　　様</v>
      </c>
      <c r="B195" s="724"/>
      <c r="C195" s="724"/>
      <c r="D195" s="724"/>
      <c r="E195" s="725"/>
      <c r="F195" s="723" t="str">
        <f>A195</f>
        <v>　　様</v>
      </c>
      <c r="G195" s="723"/>
      <c r="H195" s="723"/>
      <c r="I195" s="723"/>
      <c r="J195" s="723"/>
      <c r="K195" s="723" t="str">
        <f>'全日本予選参加ﾁｰﾑ'!I11&amp;"　"&amp;'全日本予選参加ﾁｰﾑ'!J11&amp;"　様"</f>
        <v>久松WVC　女子　様</v>
      </c>
      <c r="L195" s="724"/>
      <c r="M195" s="724"/>
      <c r="N195" s="724"/>
      <c r="O195" s="725"/>
      <c r="P195" s="723" t="str">
        <f>K195</f>
        <v>久松WVC　女子　様</v>
      </c>
      <c r="Q195" s="723"/>
      <c r="R195" s="723"/>
      <c r="S195" s="723"/>
      <c r="T195" s="723"/>
    </row>
    <row r="196" spans="1:16" ht="19.5" customHeight="1">
      <c r="A196" s="69"/>
      <c r="B196" s="17"/>
      <c r="C196" s="17"/>
      <c r="D196" s="17"/>
      <c r="E196" s="68"/>
      <c r="F196" s="17"/>
      <c r="K196" s="69"/>
      <c r="L196" s="17"/>
      <c r="M196" s="17"/>
      <c r="N196" s="17"/>
      <c r="O196" s="68"/>
      <c r="P196" s="17"/>
    </row>
    <row r="197" spans="1:16" ht="19.5" customHeight="1">
      <c r="A197" s="69"/>
      <c r="B197" s="17"/>
      <c r="C197" s="17"/>
      <c r="D197" s="17"/>
      <c r="E197" s="68"/>
      <c r="F197" s="17"/>
      <c r="K197" s="69"/>
      <c r="L197" s="17"/>
      <c r="M197" s="17"/>
      <c r="N197" s="17"/>
      <c r="O197" s="68"/>
      <c r="P197" s="17"/>
    </row>
    <row r="198" spans="1:20" ht="19.5" customHeight="1">
      <c r="A198" s="720">
        <f>'全日本予選参加ﾁｰﾑ'!E11</f>
        <v>0</v>
      </c>
      <c r="B198" s="721"/>
      <c r="C198" s="721"/>
      <c r="D198" s="721"/>
      <c r="E198" s="722"/>
      <c r="F198" s="720">
        <f>A198</f>
        <v>0</v>
      </c>
      <c r="G198" s="721"/>
      <c r="H198" s="721"/>
      <c r="I198" s="721"/>
      <c r="J198" s="721"/>
      <c r="K198" s="720">
        <f>'全日本予選参加ﾁｰﾑ'!K11</f>
        <v>3000</v>
      </c>
      <c r="L198" s="721"/>
      <c r="M198" s="721"/>
      <c r="N198" s="721"/>
      <c r="O198" s="722"/>
      <c r="P198" s="720">
        <f>K198</f>
        <v>3000</v>
      </c>
      <c r="Q198" s="721"/>
      <c r="R198" s="721"/>
      <c r="S198" s="721"/>
      <c r="T198" s="721"/>
    </row>
    <row r="199" spans="1:16" ht="19.5" customHeight="1">
      <c r="A199" s="69"/>
      <c r="B199" s="17"/>
      <c r="C199" s="17"/>
      <c r="D199" s="17"/>
      <c r="E199" s="68"/>
      <c r="F199" s="17"/>
      <c r="K199" s="69"/>
      <c r="L199" s="17"/>
      <c r="M199" s="17"/>
      <c r="N199" s="17"/>
      <c r="O199" s="68"/>
      <c r="P199" s="17"/>
    </row>
    <row r="200" spans="1:17" s="7" customFormat="1" ht="19.5" customHeight="1">
      <c r="A200" s="70"/>
      <c r="B200" s="71" t="s">
        <v>75</v>
      </c>
      <c r="C200" s="70"/>
      <c r="D200" s="70"/>
      <c r="E200" s="72"/>
      <c r="F200" s="70"/>
      <c r="G200" s="71" t="str">
        <f>$B$8</f>
        <v>但し、</v>
      </c>
      <c r="K200" s="70"/>
      <c r="L200" s="71" t="s">
        <v>75</v>
      </c>
      <c r="M200" s="70"/>
      <c r="N200" s="70"/>
      <c r="O200" s="72"/>
      <c r="P200" s="70"/>
      <c r="Q200" s="71" t="str">
        <f>$B$8</f>
        <v>但し、</v>
      </c>
    </row>
    <row r="201" spans="1:17" s="7" customFormat="1" ht="19.5" customHeight="1">
      <c r="A201" s="70"/>
      <c r="B201" s="71" t="str">
        <f>'全日本予選参加ﾁｰﾑ'!$N$2</f>
        <v>第3回宮古地区大会３・４年生大会</v>
      </c>
      <c r="C201" s="70"/>
      <c r="D201" s="70"/>
      <c r="E201" s="72"/>
      <c r="F201" s="70"/>
      <c r="G201" s="71" t="str">
        <f>$B$9</f>
        <v>第3回宮古地区大会３・４年生大会</v>
      </c>
      <c r="K201" s="70"/>
      <c r="L201" s="71" t="str">
        <f>'全日本予選参加ﾁｰﾑ'!$N$2</f>
        <v>第3回宮古地区大会３・４年生大会</v>
      </c>
      <c r="M201" s="70"/>
      <c r="N201" s="70"/>
      <c r="O201" s="72"/>
      <c r="P201" s="70"/>
      <c r="Q201" s="71" t="str">
        <f>$B$9</f>
        <v>第3回宮古地区大会３・４年生大会</v>
      </c>
    </row>
    <row r="202" spans="1:17" s="7" customFormat="1" ht="19.5" customHeight="1">
      <c r="A202" s="70"/>
      <c r="B202" s="71" t="str">
        <f>'全日本予選参加ﾁｰﾑ'!$N$3</f>
        <v>第44回新報児童オリンピックU-１０地区大会</v>
      </c>
      <c r="C202" s="71"/>
      <c r="D202" s="70"/>
      <c r="E202" s="72"/>
      <c r="F202" s="70"/>
      <c r="G202" s="71" t="str">
        <f>$B$10</f>
        <v>第44回新報児童オリンピックU-１０地区大会</v>
      </c>
      <c r="K202" s="70"/>
      <c r="L202" s="71" t="str">
        <f>'全日本予選参加ﾁｰﾑ'!$N$3</f>
        <v>第44回新報児童オリンピックU-１０地区大会</v>
      </c>
      <c r="M202" s="71"/>
      <c r="N202" s="70"/>
      <c r="O202" s="72"/>
      <c r="P202" s="70"/>
      <c r="Q202" s="71" t="str">
        <f>$B$10</f>
        <v>第44回新報児童オリンピックU-１０地区大会</v>
      </c>
    </row>
    <row r="203" spans="1:17" s="7" customFormat="1" ht="19.5" customHeight="1">
      <c r="A203" s="70"/>
      <c r="B203" s="71" t="str">
        <f>'全日本予選参加ﾁｰﾑ'!$N$4</f>
        <v>参加料として</v>
      </c>
      <c r="C203" s="71"/>
      <c r="D203" s="70"/>
      <c r="E203" s="72"/>
      <c r="F203" s="70"/>
      <c r="G203" s="71" t="str">
        <f>$B$11</f>
        <v>参加料として</v>
      </c>
      <c r="K203" s="70"/>
      <c r="L203" s="71" t="str">
        <f>'全日本予選参加ﾁｰﾑ'!$N$4</f>
        <v>参加料として</v>
      </c>
      <c r="M203" s="71"/>
      <c r="N203" s="70"/>
      <c r="O203" s="72"/>
      <c r="P203" s="70"/>
      <c r="Q203" s="71" t="str">
        <f>$B$11</f>
        <v>参加料として</v>
      </c>
    </row>
    <row r="204" spans="1:17" s="7" customFormat="1" ht="19.5" customHeight="1">
      <c r="A204" s="70"/>
      <c r="B204" s="71">
        <f>'全日本予選参加ﾁｰﾑ'!$N$5</f>
        <v>0</v>
      </c>
      <c r="C204" s="70"/>
      <c r="D204" s="70"/>
      <c r="E204" s="72"/>
      <c r="F204" s="70"/>
      <c r="G204" s="71">
        <f aca="true" t="shared" si="16" ref="G204:G216">$B204</f>
        <v>0</v>
      </c>
      <c r="K204" s="70"/>
      <c r="L204" s="71">
        <f>'全日本予選参加ﾁｰﾑ'!$N$5</f>
        <v>0</v>
      </c>
      <c r="M204" s="70"/>
      <c r="N204" s="70"/>
      <c r="O204" s="72"/>
      <c r="P204" s="70"/>
      <c r="Q204" s="71">
        <f aca="true" t="shared" si="17" ref="Q204:Q216">$B204</f>
        <v>0</v>
      </c>
    </row>
    <row r="205" spans="1:17" s="7" customFormat="1" ht="19.5" customHeight="1">
      <c r="A205" s="70"/>
      <c r="B205" s="71">
        <f>'全日本予選参加ﾁｰﾑ'!$N$6</f>
        <v>0</v>
      </c>
      <c r="C205" s="70"/>
      <c r="D205" s="70"/>
      <c r="E205" s="72"/>
      <c r="F205" s="70"/>
      <c r="G205" s="71">
        <f t="shared" si="16"/>
        <v>0</v>
      </c>
      <c r="K205" s="70"/>
      <c r="L205" s="71">
        <f>'全日本予選参加ﾁｰﾑ'!$N$6</f>
        <v>0</v>
      </c>
      <c r="M205" s="70"/>
      <c r="N205" s="70"/>
      <c r="O205" s="72"/>
      <c r="P205" s="70"/>
      <c r="Q205" s="71">
        <f t="shared" si="17"/>
        <v>0</v>
      </c>
    </row>
    <row r="206" spans="1:17" s="7" customFormat="1" ht="19.5" customHeight="1">
      <c r="A206" s="70"/>
      <c r="B206" s="71">
        <f>'全日本予選参加ﾁｰﾑ'!$N$7</f>
        <v>0</v>
      </c>
      <c r="C206" s="70"/>
      <c r="D206" s="70"/>
      <c r="E206" s="72"/>
      <c r="F206" s="70"/>
      <c r="G206" s="71">
        <f t="shared" si="16"/>
        <v>0</v>
      </c>
      <c r="K206" s="70"/>
      <c r="L206" s="71">
        <f>'全日本予選参加ﾁｰﾑ'!$N$7</f>
        <v>0</v>
      </c>
      <c r="M206" s="70"/>
      <c r="N206" s="70"/>
      <c r="O206" s="72"/>
      <c r="P206" s="70"/>
      <c r="Q206" s="71">
        <f t="shared" si="17"/>
        <v>0</v>
      </c>
    </row>
    <row r="207" spans="1:17" s="7" customFormat="1" ht="19.5" customHeight="1">
      <c r="A207" s="70"/>
      <c r="B207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207" s="70"/>
      <c r="D207" s="70"/>
      <c r="E207" s="72"/>
      <c r="F207" s="70"/>
      <c r="G207" s="71" t="str">
        <f t="shared" si="16"/>
        <v>入金日　平成5年　4月30日　日曜日</v>
      </c>
      <c r="K207" s="70"/>
      <c r="L207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207" s="70"/>
      <c r="N207" s="70"/>
      <c r="O207" s="72"/>
      <c r="P207" s="70"/>
      <c r="Q207" s="71" t="str">
        <f t="shared" si="17"/>
        <v>入金日　平成5年　4月30日　日曜日</v>
      </c>
    </row>
    <row r="208" spans="1:17" s="7" customFormat="1" ht="19.5" customHeight="1">
      <c r="A208" s="70"/>
      <c r="B208" s="71">
        <f>'全日本予選参加ﾁｰﾑ'!$N$9</f>
        <v>0</v>
      </c>
      <c r="C208" s="70"/>
      <c r="D208" s="70"/>
      <c r="E208" s="72"/>
      <c r="F208" s="70"/>
      <c r="G208" s="71">
        <f t="shared" si="16"/>
        <v>0</v>
      </c>
      <c r="K208" s="70"/>
      <c r="L208" s="71">
        <f>'全日本予選参加ﾁｰﾑ'!$N$9</f>
        <v>0</v>
      </c>
      <c r="M208" s="70"/>
      <c r="N208" s="70"/>
      <c r="O208" s="72"/>
      <c r="P208" s="70"/>
      <c r="Q208" s="71">
        <f t="shared" si="17"/>
        <v>0</v>
      </c>
    </row>
    <row r="209" spans="1:17" s="7" customFormat="1" ht="19.5" customHeight="1">
      <c r="A209" s="70"/>
      <c r="B209" s="71" t="s">
        <v>76</v>
      </c>
      <c r="C209" s="70"/>
      <c r="D209" s="70"/>
      <c r="E209" s="72"/>
      <c r="F209" s="70"/>
      <c r="G209" s="71" t="str">
        <f t="shared" si="16"/>
        <v>上記正に領収致しました。</v>
      </c>
      <c r="K209" s="70"/>
      <c r="L209" s="71" t="s">
        <v>76</v>
      </c>
      <c r="M209" s="70"/>
      <c r="N209" s="70"/>
      <c r="O209" s="72"/>
      <c r="P209" s="70"/>
      <c r="Q209" s="71" t="str">
        <f t="shared" si="17"/>
        <v>上記正に領収致しました。</v>
      </c>
    </row>
    <row r="210" spans="1:17" s="7" customFormat="1" ht="19.5" customHeight="1">
      <c r="A210" s="70"/>
      <c r="B210" s="71">
        <f>'全日本予選参加ﾁｰﾑ'!$N$11</f>
        <v>0</v>
      </c>
      <c r="C210" s="70"/>
      <c r="D210" s="70"/>
      <c r="E210" s="72"/>
      <c r="F210" s="70"/>
      <c r="G210" s="71">
        <f t="shared" si="16"/>
        <v>0</v>
      </c>
      <c r="K210" s="70"/>
      <c r="L210" s="71">
        <f>'全日本予選参加ﾁｰﾑ'!$N$11</f>
        <v>0</v>
      </c>
      <c r="M210" s="70"/>
      <c r="N210" s="70"/>
      <c r="O210" s="72"/>
      <c r="P210" s="70"/>
      <c r="Q210" s="71">
        <f t="shared" si="17"/>
        <v>0</v>
      </c>
    </row>
    <row r="211" spans="1:17" s="7" customFormat="1" ht="19.5" customHeight="1">
      <c r="A211" s="70"/>
      <c r="B211" s="71" t="str">
        <f>'全日本予選参加ﾁｰﾑ'!$N$12</f>
        <v>宮古地区小学生バレーボール連盟</v>
      </c>
      <c r="C211" s="70"/>
      <c r="D211" s="70"/>
      <c r="E211" s="72"/>
      <c r="F211" s="70"/>
      <c r="G211" s="71" t="str">
        <f t="shared" si="16"/>
        <v>宮古地区小学生バレーボール連盟</v>
      </c>
      <c r="K211" s="70"/>
      <c r="L211" s="71" t="str">
        <f>'全日本予選参加ﾁｰﾑ'!$N$12</f>
        <v>宮古地区小学生バレーボール連盟</v>
      </c>
      <c r="M211" s="70"/>
      <c r="N211" s="70"/>
      <c r="O211" s="72"/>
      <c r="P211" s="70"/>
      <c r="Q211" s="71" t="str">
        <f t="shared" si="17"/>
        <v>宮古地区小学生バレーボール連盟</v>
      </c>
    </row>
    <row r="212" spans="1:17" s="7" customFormat="1" ht="19.5" customHeight="1">
      <c r="A212" s="70"/>
      <c r="B212" s="71" t="str">
        <f>'全日本予選参加ﾁｰﾑ'!$N$13&amp;" 　印"</f>
        <v>会　　長　　漢那　則朋 　印</v>
      </c>
      <c r="C212" s="70"/>
      <c r="D212" s="70"/>
      <c r="E212" s="72"/>
      <c r="F212" s="70"/>
      <c r="G212" s="71" t="str">
        <f t="shared" si="16"/>
        <v>会　　長　　漢那　則朋 　印</v>
      </c>
      <c r="K212" s="70"/>
      <c r="L212" s="71" t="str">
        <f>'全日本予選参加ﾁｰﾑ'!$N$13&amp;" 　印"</f>
        <v>会　　長　　漢那　則朋 　印</v>
      </c>
      <c r="M212" s="70"/>
      <c r="N212" s="70"/>
      <c r="O212" s="72"/>
      <c r="P212" s="70"/>
      <c r="Q212" s="71" t="str">
        <f t="shared" si="17"/>
        <v>会　　長　　漢那　則朋 　印</v>
      </c>
    </row>
    <row r="213" spans="1:17" s="7" customFormat="1" ht="19.5" customHeight="1">
      <c r="A213" s="70"/>
      <c r="B213" s="71">
        <f>'全日本予選参加ﾁｰﾑ'!$N$14</f>
        <v>0</v>
      </c>
      <c r="C213" s="70"/>
      <c r="D213" s="70"/>
      <c r="E213" s="72"/>
      <c r="F213" s="70"/>
      <c r="G213" s="71">
        <f t="shared" si="16"/>
        <v>0</v>
      </c>
      <c r="K213" s="70"/>
      <c r="L213" s="71">
        <f>'全日本予選参加ﾁｰﾑ'!$N$14</f>
        <v>0</v>
      </c>
      <c r="M213" s="70"/>
      <c r="N213" s="70"/>
      <c r="O213" s="72"/>
      <c r="P213" s="70"/>
      <c r="Q213" s="71">
        <f t="shared" si="17"/>
        <v>0</v>
      </c>
    </row>
    <row r="214" spans="1:17" s="7" customFormat="1" ht="19.5" customHeight="1">
      <c r="A214" s="70"/>
      <c r="B214" s="71">
        <f>'全日本予選参加ﾁｰﾑ'!$N$15</f>
        <v>0</v>
      </c>
      <c r="C214" s="70"/>
      <c r="D214" s="70"/>
      <c r="E214" s="72"/>
      <c r="F214" s="70"/>
      <c r="G214" s="71">
        <f t="shared" si="16"/>
        <v>0</v>
      </c>
      <c r="K214" s="70"/>
      <c r="L214" s="71">
        <f>'全日本予選参加ﾁｰﾑ'!$N$15</f>
        <v>0</v>
      </c>
      <c r="M214" s="70"/>
      <c r="N214" s="70"/>
      <c r="O214" s="72"/>
      <c r="P214" s="70"/>
      <c r="Q214" s="71">
        <f t="shared" si="17"/>
        <v>0</v>
      </c>
    </row>
    <row r="215" spans="1:17" ht="19.5" customHeight="1">
      <c r="A215" s="17"/>
      <c r="B215" s="71">
        <f>'全日本予選参加ﾁｰﾑ'!$N$16</f>
        <v>0</v>
      </c>
      <c r="C215" s="17"/>
      <c r="D215" s="17"/>
      <c r="E215" s="68"/>
      <c r="F215" s="17"/>
      <c r="G215" s="71">
        <f t="shared" si="16"/>
        <v>0</v>
      </c>
      <c r="K215" s="17"/>
      <c r="L215" s="71">
        <f>'全日本予選参加ﾁｰﾑ'!$N$16</f>
        <v>0</v>
      </c>
      <c r="M215" s="17"/>
      <c r="N215" s="17"/>
      <c r="O215" s="68"/>
      <c r="P215" s="17"/>
      <c r="Q215" s="71">
        <f t="shared" si="17"/>
        <v>0</v>
      </c>
    </row>
    <row r="216" spans="1:17" ht="19.5" customHeight="1">
      <c r="A216" s="17"/>
      <c r="B216" s="71">
        <f>'全日本予選参加ﾁｰﾑ'!$N$17</f>
        <v>0</v>
      </c>
      <c r="C216" s="17"/>
      <c r="D216" s="17"/>
      <c r="E216" s="68"/>
      <c r="F216" s="17"/>
      <c r="G216" s="71">
        <f t="shared" si="16"/>
        <v>0</v>
      </c>
      <c r="K216" s="17"/>
      <c r="L216" s="71">
        <f>'全日本予選参加ﾁｰﾑ'!$N$17</f>
        <v>0</v>
      </c>
      <c r="M216" s="17"/>
      <c r="N216" s="17"/>
      <c r="O216" s="68"/>
      <c r="P216" s="17"/>
      <c r="Q216" s="71">
        <f t="shared" si="17"/>
        <v>0</v>
      </c>
    </row>
    <row r="217" spans="1:20" ht="23.25">
      <c r="A217" s="726" t="s">
        <v>74</v>
      </c>
      <c r="B217" s="726"/>
      <c r="C217" s="726"/>
      <c r="D217" s="726"/>
      <c r="E217" s="727"/>
      <c r="F217" s="726" t="s">
        <v>66</v>
      </c>
      <c r="G217" s="726"/>
      <c r="H217" s="726"/>
      <c r="I217" s="726"/>
      <c r="J217" s="726"/>
      <c r="K217" s="726" t="s">
        <v>74</v>
      </c>
      <c r="L217" s="726"/>
      <c r="M217" s="726"/>
      <c r="N217" s="726"/>
      <c r="O217" s="727"/>
      <c r="P217" s="726" t="s">
        <v>66</v>
      </c>
      <c r="Q217" s="726"/>
      <c r="R217" s="726"/>
      <c r="S217" s="726"/>
      <c r="T217" s="726"/>
    </row>
    <row r="218" spans="1:16" ht="24" customHeight="1">
      <c r="A218" s="67"/>
      <c r="B218" s="17"/>
      <c r="C218" s="17"/>
      <c r="D218" s="17"/>
      <c r="E218" s="68"/>
      <c r="F218" s="17"/>
      <c r="K218" s="67"/>
      <c r="L218" s="17"/>
      <c r="M218" s="17"/>
      <c r="N218" s="17"/>
      <c r="O218" s="68"/>
      <c r="P218" s="17"/>
    </row>
    <row r="219" spans="1:20" ht="23.25">
      <c r="A219" s="723" t="str">
        <f>'全日本予選参加ﾁｰﾑ'!C34&amp;"　"&amp;'全日本予選参加ﾁｰﾑ'!D34&amp;"　様"</f>
        <v>　　様</v>
      </c>
      <c r="B219" s="724"/>
      <c r="C219" s="724"/>
      <c r="D219" s="724"/>
      <c r="E219" s="725"/>
      <c r="F219" s="723" t="str">
        <f>A219</f>
        <v>　　様</v>
      </c>
      <c r="G219" s="723"/>
      <c r="H219" s="723"/>
      <c r="I219" s="723"/>
      <c r="J219" s="723"/>
      <c r="K219" s="723" t="str">
        <f>'全日本予選参加ﾁｰﾑ'!I12&amp;"　"&amp;'全日本予選参加ﾁｰﾑ'!J12&amp;"　様"</f>
        <v>上野クラブ　女子　様</v>
      </c>
      <c r="L219" s="724"/>
      <c r="M219" s="724"/>
      <c r="N219" s="724"/>
      <c r="O219" s="725"/>
      <c r="P219" s="723" t="str">
        <f>K219</f>
        <v>上野クラブ　女子　様</v>
      </c>
      <c r="Q219" s="723"/>
      <c r="R219" s="723"/>
      <c r="S219" s="723"/>
      <c r="T219" s="723"/>
    </row>
    <row r="220" spans="1:16" ht="19.5" customHeight="1">
      <c r="A220" s="69"/>
      <c r="B220" s="17"/>
      <c r="C220" s="17"/>
      <c r="D220" s="17"/>
      <c r="E220" s="68"/>
      <c r="F220" s="17"/>
      <c r="K220" s="69"/>
      <c r="L220" s="17"/>
      <c r="M220" s="17"/>
      <c r="N220" s="17"/>
      <c r="O220" s="68"/>
      <c r="P220" s="17"/>
    </row>
    <row r="221" spans="1:16" ht="19.5" customHeight="1">
      <c r="A221" s="69"/>
      <c r="B221" s="17"/>
      <c r="C221" s="17"/>
      <c r="D221" s="17"/>
      <c r="E221" s="68"/>
      <c r="F221" s="17"/>
      <c r="K221" s="69"/>
      <c r="L221" s="17"/>
      <c r="M221" s="17"/>
      <c r="N221" s="17"/>
      <c r="O221" s="68"/>
      <c r="P221" s="17"/>
    </row>
    <row r="222" spans="1:20" ht="19.5" customHeight="1">
      <c r="A222" s="720">
        <f>'全日本予選参加ﾁｰﾑ'!E12</f>
        <v>0</v>
      </c>
      <c r="B222" s="721"/>
      <c r="C222" s="721"/>
      <c r="D222" s="721"/>
      <c r="E222" s="722"/>
      <c r="F222" s="720">
        <f>A222</f>
        <v>0</v>
      </c>
      <c r="G222" s="721"/>
      <c r="H222" s="721"/>
      <c r="I222" s="721"/>
      <c r="J222" s="721"/>
      <c r="K222" s="720">
        <f>'全日本予選参加ﾁｰﾑ'!K12</f>
        <v>1500</v>
      </c>
      <c r="L222" s="721"/>
      <c r="M222" s="721"/>
      <c r="N222" s="721"/>
      <c r="O222" s="722"/>
      <c r="P222" s="720">
        <f>K222</f>
        <v>1500</v>
      </c>
      <c r="Q222" s="721"/>
      <c r="R222" s="721"/>
      <c r="S222" s="721"/>
      <c r="T222" s="721"/>
    </row>
    <row r="223" spans="1:16" ht="19.5" customHeight="1">
      <c r="A223" s="69"/>
      <c r="B223" s="17"/>
      <c r="C223" s="17"/>
      <c r="D223" s="17"/>
      <c r="E223" s="68"/>
      <c r="F223" s="17"/>
      <c r="K223" s="69"/>
      <c r="L223" s="17"/>
      <c r="M223" s="17"/>
      <c r="N223" s="17"/>
      <c r="O223" s="68"/>
      <c r="P223" s="17"/>
    </row>
    <row r="224" spans="1:17" s="7" customFormat="1" ht="19.5" customHeight="1">
      <c r="A224" s="70"/>
      <c r="B224" s="71" t="s">
        <v>75</v>
      </c>
      <c r="C224" s="70"/>
      <c r="D224" s="70"/>
      <c r="E224" s="72"/>
      <c r="F224" s="70"/>
      <c r="G224" s="71" t="str">
        <f>$B$8</f>
        <v>但し、</v>
      </c>
      <c r="K224" s="70"/>
      <c r="L224" s="71" t="s">
        <v>75</v>
      </c>
      <c r="M224" s="70"/>
      <c r="N224" s="70"/>
      <c r="O224" s="72"/>
      <c r="P224" s="70"/>
      <c r="Q224" s="71" t="str">
        <f>$B$8</f>
        <v>但し、</v>
      </c>
    </row>
    <row r="225" spans="1:17" s="7" customFormat="1" ht="19.5" customHeight="1">
      <c r="A225" s="70"/>
      <c r="B225" s="71" t="str">
        <f>'全日本予選参加ﾁｰﾑ'!$N$2</f>
        <v>第3回宮古地区大会３・４年生大会</v>
      </c>
      <c r="C225" s="70"/>
      <c r="D225" s="70"/>
      <c r="E225" s="72"/>
      <c r="F225" s="70"/>
      <c r="G225" s="71" t="str">
        <f>$B$9</f>
        <v>第3回宮古地区大会３・４年生大会</v>
      </c>
      <c r="K225" s="70"/>
      <c r="L225" s="71" t="str">
        <f>'全日本予選参加ﾁｰﾑ'!$N$2</f>
        <v>第3回宮古地区大会３・４年生大会</v>
      </c>
      <c r="M225" s="70"/>
      <c r="N225" s="70"/>
      <c r="O225" s="72"/>
      <c r="P225" s="70"/>
      <c r="Q225" s="71" t="str">
        <f>$B$9</f>
        <v>第3回宮古地区大会３・４年生大会</v>
      </c>
    </row>
    <row r="226" spans="1:17" s="7" customFormat="1" ht="19.5" customHeight="1">
      <c r="A226" s="70"/>
      <c r="B226" s="71" t="str">
        <f>'全日本予選参加ﾁｰﾑ'!$N$3</f>
        <v>第44回新報児童オリンピックU-１０地区大会</v>
      </c>
      <c r="C226" s="71"/>
      <c r="D226" s="70"/>
      <c r="E226" s="72"/>
      <c r="F226" s="70"/>
      <c r="G226" s="71" t="str">
        <f>$B$10</f>
        <v>第44回新報児童オリンピックU-１０地区大会</v>
      </c>
      <c r="K226" s="70"/>
      <c r="L226" s="71" t="str">
        <f>'全日本予選参加ﾁｰﾑ'!$N$3</f>
        <v>第44回新報児童オリンピックU-１０地区大会</v>
      </c>
      <c r="M226" s="71"/>
      <c r="N226" s="70"/>
      <c r="O226" s="72"/>
      <c r="P226" s="70"/>
      <c r="Q226" s="71" t="str">
        <f>$B$10</f>
        <v>第44回新報児童オリンピックU-１０地区大会</v>
      </c>
    </row>
    <row r="227" spans="1:17" s="7" customFormat="1" ht="19.5" customHeight="1">
      <c r="A227" s="70"/>
      <c r="B227" s="71" t="str">
        <f>'全日本予選参加ﾁｰﾑ'!$N$4</f>
        <v>参加料として</v>
      </c>
      <c r="C227" s="71"/>
      <c r="D227" s="70"/>
      <c r="E227" s="72"/>
      <c r="F227" s="70"/>
      <c r="G227" s="71" t="str">
        <f>$B$11</f>
        <v>参加料として</v>
      </c>
      <c r="K227" s="70"/>
      <c r="L227" s="71" t="str">
        <f>'全日本予選参加ﾁｰﾑ'!$N$4</f>
        <v>参加料として</v>
      </c>
      <c r="M227" s="71"/>
      <c r="N227" s="70"/>
      <c r="O227" s="72"/>
      <c r="P227" s="70"/>
      <c r="Q227" s="71" t="str">
        <f>$B$11</f>
        <v>参加料として</v>
      </c>
    </row>
    <row r="228" spans="1:17" s="7" customFormat="1" ht="19.5" customHeight="1">
      <c r="A228" s="70"/>
      <c r="B228" s="71">
        <f>'全日本予選参加ﾁｰﾑ'!$N$5</f>
        <v>0</v>
      </c>
      <c r="C228" s="70"/>
      <c r="D228" s="70"/>
      <c r="E228" s="72"/>
      <c r="F228" s="70"/>
      <c r="G228" s="71">
        <f aca="true" t="shared" si="18" ref="G228:G240">$B228</f>
        <v>0</v>
      </c>
      <c r="K228" s="70"/>
      <c r="L228" s="71">
        <f>'全日本予選参加ﾁｰﾑ'!$N$5</f>
        <v>0</v>
      </c>
      <c r="M228" s="70"/>
      <c r="N228" s="70"/>
      <c r="O228" s="72"/>
      <c r="P228" s="70"/>
      <c r="Q228" s="71">
        <f aca="true" t="shared" si="19" ref="Q228:Q240">$B228</f>
        <v>0</v>
      </c>
    </row>
    <row r="229" spans="1:17" s="7" customFormat="1" ht="19.5" customHeight="1">
      <c r="A229" s="70"/>
      <c r="B229" s="71">
        <f>'全日本予選参加ﾁｰﾑ'!$N$6</f>
        <v>0</v>
      </c>
      <c r="C229" s="70"/>
      <c r="D229" s="70"/>
      <c r="E229" s="72"/>
      <c r="F229" s="70"/>
      <c r="G229" s="71">
        <f t="shared" si="18"/>
        <v>0</v>
      </c>
      <c r="K229" s="70"/>
      <c r="L229" s="71">
        <f>'全日本予選参加ﾁｰﾑ'!$N$6</f>
        <v>0</v>
      </c>
      <c r="M229" s="70"/>
      <c r="N229" s="70"/>
      <c r="O229" s="72"/>
      <c r="P229" s="70"/>
      <c r="Q229" s="71">
        <f t="shared" si="19"/>
        <v>0</v>
      </c>
    </row>
    <row r="230" spans="1:17" s="7" customFormat="1" ht="19.5" customHeight="1">
      <c r="A230" s="70"/>
      <c r="B230" s="71">
        <f>'全日本予選参加ﾁｰﾑ'!$N$7</f>
        <v>0</v>
      </c>
      <c r="C230" s="70"/>
      <c r="D230" s="70"/>
      <c r="E230" s="72"/>
      <c r="F230" s="70"/>
      <c r="G230" s="71">
        <f t="shared" si="18"/>
        <v>0</v>
      </c>
      <c r="K230" s="70"/>
      <c r="L230" s="71">
        <f>'全日本予選参加ﾁｰﾑ'!$N$7</f>
        <v>0</v>
      </c>
      <c r="M230" s="70"/>
      <c r="N230" s="70"/>
      <c r="O230" s="72"/>
      <c r="P230" s="70"/>
      <c r="Q230" s="71">
        <f t="shared" si="19"/>
        <v>0</v>
      </c>
    </row>
    <row r="231" spans="1:17" s="7" customFormat="1" ht="19.5" customHeight="1">
      <c r="A231" s="70"/>
      <c r="B231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231" s="70"/>
      <c r="D231" s="70"/>
      <c r="E231" s="72"/>
      <c r="F231" s="70"/>
      <c r="G231" s="71" t="str">
        <f t="shared" si="18"/>
        <v>入金日　平成5年　4月30日　日曜日</v>
      </c>
      <c r="K231" s="70"/>
      <c r="L231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231" s="70"/>
      <c r="N231" s="70"/>
      <c r="O231" s="72"/>
      <c r="P231" s="70"/>
      <c r="Q231" s="71" t="str">
        <f t="shared" si="19"/>
        <v>入金日　平成5年　4月30日　日曜日</v>
      </c>
    </row>
    <row r="232" spans="1:17" s="7" customFormat="1" ht="19.5" customHeight="1">
      <c r="A232" s="70"/>
      <c r="B232" s="71">
        <f>'全日本予選参加ﾁｰﾑ'!$N$9</f>
        <v>0</v>
      </c>
      <c r="C232" s="70"/>
      <c r="D232" s="70"/>
      <c r="E232" s="72"/>
      <c r="F232" s="70"/>
      <c r="G232" s="71">
        <f t="shared" si="18"/>
        <v>0</v>
      </c>
      <c r="K232" s="70"/>
      <c r="L232" s="71">
        <f>'全日本予選参加ﾁｰﾑ'!$N$9</f>
        <v>0</v>
      </c>
      <c r="M232" s="70"/>
      <c r="N232" s="70"/>
      <c r="O232" s="72"/>
      <c r="P232" s="70"/>
      <c r="Q232" s="71">
        <f t="shared" si="19"/>
        <v>0</v>
      </c>
    </row>
    <row r="233" spans="1:17" s="7" customFormat="1" ht="19.5" customHeight="1">
      <c r="A233" s="70"/>
      <c r="B233" s="71" t="s">
        <v>76</v>
      </c>
      <c r="C233" s="70"/>
      <c r="D233" s="70"/>
      <c r="E233" s="72"/>
      <c r="F233" s="70"/>
      <c r="G233" s="71" t="str">
        <f t="shared" si="18"/>
        <v>上記正に領収致しました。</v>
      </c>
      <c r="K233" s="70"/>
      <c r="L233" s="71" t="s">
        <v>76</v>
      </c>
      <c r="M233" s="70"/>
      <c r="N233" s="70"/>
      <c r="O233" s="72"/>
      <c r="P233" s="70"/>
      <c r="Q233" s="71" t="str">
        <f t="shared" si="19"/>
        <v>上記正に領収致しました。</v>
      </c>
    </row>
    <row r="234" spans="1:17" s="7" customFormat="1" ht="19.5" customHeight="1">
      <c r="A234" s="70"/>
      <c r="B234" s="71">
        <f>'全日本予選参加ﾁｰﾑ'!$N$11</f>
        <v>0</v>
      </c>
      <c r="C234" s="70"/>
      <c r="D234" s="70"/>
      <c r="E234" s="72"/>
      <c r="F234" s="70"/>
      <c r="G234" s="71">
        <f t="shared" si="18"/>
        <v>0</v>
      </c>
      <c r="K234" s="70"/>
      <c r="L234" s="71">
        <f>'全日本予選参加ﾁｰﾑ'!$N$11</f>
        <v>0</v>
      </c>
      <c r="M234" s="70"/>
      <c r="N234" s="70"/>
      <c r="O234" s="72"/>
      <c r="P234" s="70"/>
      <c r="Q234" s="71">
        <f t="shared" si="19"/>
        <v>0</v>
      </c>
    </row>
    <row r="235" spans="1:17" s="7" customFormat="1" ht="19.5" customHeight="1">
      <c r="A235" s="70"/>
      <c r="B235" s="71" t="str">
        <f>'全日本予選参加ﾁｰﾑ'!$N$12</f>
        <v>宮古地区小学生バレーボール連盟</v>
      </c>
      <c r="C235" s="70"/>
      <c r="D235" s="70"/>
      <c r="E235" s="72"/>
      <c r="F235" s="70"/>
      <c r="G235" s="71" t="str">
        <f t="shared" si="18"/>
        <v>宮古地区小学生バレーボール連盟</v>
      </c>
      <c r="K235" s="70"/>
      <c r="L235" s="71" t="str">
        <f>'全日本予選参加ﾁｰﾑ'!$N$12</f>
        <v>宮古地区小学生バレーボール連盟</v>
      </c>
      <c r="M235" s="70"/>
      <c r="N235" s="70"/>
      <c r="O235" s="72"/>
      <c r="P235" s="70"/>
      <c r="Q235" s="71" t="str">
        <f t="shared" si="19"/>
        <v>宮古地区小学生バレーボール連盟</v>
      </c>
    </row>
    <row r="236" spans="1:17" s="7" customFormat="1" ht="19.5" customHeight="1">
      <c r="A236" s="70"/>
      <c r="B236" s="71" t="str">
        <f>'全日本予選参加ﾁｰﾑ'!$N$13&amp;" 　印"</f>
        <v>会　　長　　漢那　則朋 　印</v>
      </c>
      <c r="C236" s="70"/>
      <c r="D236" s="70"/>
      <c r="E236" s="72"/>
      <c r="F236" s="70"/>
      <c r="G236" s="71" t="str">
        <f t="shared" si="18"/>
        <v>会　　長　　漢那　則朋 　印</v>
      </c>
      <c r="K236" s="70"/>
      <c r="L236" s="71" t="str">
        <f>'全日本予選参加ﾁｰﾑ'!$N$13&amp;" 　印"</f>
        <v>会　　長　　漢那　則朋 　印</v>
      </c>
      <c r="M236" s="70"/>
      <c r="N236" s="70"/>
      <c r="O236" s="72"/>
      <c r="P236" s="70"/>
      <c r="Q236" s="71" t="str">
        <f t="shared" si="19"/>
        <v>会　　長　　漢那　則朋 　印</v>
      </c>
    </row>
    <row r="237" spans="1:17" s="7" customFormat="1" ht="19.5" customHeight="1">
      <c r="A237" s="70"/>
      <c r="B237" s="71">
        <f>'全日本予選参加ﾁｰﾑ'!$N$14</f>
        <v>0</v>
      </c>
      <c r="C237" s="70"/>
      <c r="D237" s="70"/>
      <c r="E237" s="72"/>
      <c r="F237" s="70"/>
      <c r="G237" s="71">
        <f t="shared" si="18"/>
        <v>0</v>
      </c>
      <c r="K237" s="70"/>
      <c r="L237" s="71">
        <f>'全日本予選参加ﾁｰﾑ'!$N$14</f>
        <v>0</v>
      </c>
      <c r="M237" s="70"/>
      <c r="N237" s="70"/>
      <c r="O237" s="72"/>
      <c r="P237" s="70"/>
      <c r="Q237" s="71">
        <f t="shared" si="19"/>
        <v>0</v>
      </c>
    </row>
    <row r="238" spans="1:17" s="7" customFormat="1" ht="19.5" customHeight="1">
      <c r="A238" s="70"/>
      <c r="B238" s="71">
        <f>'全日本予選参加ﾁｰﾑ'!$N$15</f>
        <v>0</v>
      </c>
      <c r="C238" s="70"/>
      <c r="D238" s="70"/>
      <c r="E238" s="72"/>
      <c r="F238" s="70"/>
      <c r="G238" s="71">
        <f t="shared" si="18"/>
        <v>0</v>
      </c>
      <c r="K238" s="70"/>
      <c r="L238" s="71">
        <f>'全日本予選参加ﾁｰﾑ'!$N$15</f>
        <v>0</v>
      </c>
      <c r="M238" s="70"/>
      <c r="N238" s="70"/>
      <c r="O238" s="72"/>
      <c r="P238" s="70"/>
      <c r="Q238" s="71">
        <f t="shared" si="19"/>
        <v>0</v>
      </c>
    </row>
    <row r="239" spans="1:17" ht="19.5" customHeight="1">
      <c r="A239" s="17"/>
      <c r="B239" s="71">
        <f>'全日本予選参加ﾁｰﾑ'!$N$16</f>
        <v>0</v>
      </c>
      <c r="C239" s="17"/>
      <c r="D239" s="17"/>
      <c r="E239" s="68"/>
      <c r="F239" s="17"/>
      <c r="G239" s="71">
        <f t="shared" si="18"/>
        <v>0</v>
      </c>
      <c r="K239" s="17"/>
      <c r="L239" s="71">
        <f>'全日本予選参加ﾁｰﾑ'!$N$16</f>
        <v>0</v>
      </c>
      <c r="M239" s="17"/>
      <c r="N239" s="17"/>
      <c r="O239" s="68"/>
      <c r="P239" s="17"/>
      <c r="Q239" s="71">
        <f t="shared" si="19"/>
        <v>0</v>
      </c>
    </row>
    <row r="240" spans="1:17" ht="19.5" customHeight="1">
      <c r="A240" s="17"/>
      <c r="B240" s="71">
        <f>'全日本予選参加ﾁｰﾑ'!$N$17</f>
        <v>0</v>
      </c>
      <c r="C240" s="17"/>
      <c r="D240" s="17"/>
      <c r="E240" s="68"/>
      <c r="F240" s="17"/>
      <c r="G240" s="71">
        <f t="shared" si="18"/>
        <v>0</v>
      </c>
      <c r="K240" s="17"/>
      <c r="L240" s="71">
        <f>'全日本予選参加ﾁｰﾑ'!$N$17</f>
        <v>0</v>
      </c>
      <c r="M240" s="17"/>
      <c r="N240" s="17"/>
      <c r="O240" s="68"/>
      <c r="P240" s="17"/>
      <c r="Q240" s="71">
        <f t="shared" si="19"/>
        <v>0</v>
      </c>
    </row>
    <row r="241" spans="1:20" ht="23.25">
      <c r="A241" s="726" t="s">
        <v>74</v>
      </c>
      <c r="B241" s="726"/>
      <c r="C241" s="726"/>
      <c r="D241" s="726"/>
      <c r="E241" s="727"/>
      <c r="F241" s="726" t="s">
        <v>66</v>
      </c>
      <c r="G241" s="726"/>
      <c r="H241" s="726"/>
      <c r="I241" s="726"/>
      <c r="J241" s="726"/>
      <c r="K241" s="726" t="s">
        <v>74</v>
      </c>
      <c r="L241" s="726"/>
      <c r="M241" s="726"/>
      <c r="N241" s="726"/>
      <c r="O241" s="727"/>
      <c r="P241" s="726" t="s">
        <v>66</v>
      </c>
      <c r="Q241" s="726"/>
      <c r="R241" s="726"/>
      <c r="S241" s="726"/>
      <c r="T241" s="726"/>
    </row>
    <row r="242" spans="1:16" ht="24" customHeight="1">
      <c r="A242" s="67"/>
      <c r="B242" s="17"/>
      <c r="C242" s="17"/>
      <c r="D242" s="17"/>
      <c r="E242" s="68"/>
      <c r="F242" s="17"/>
      <c r="K242" s="67"/>
      <c r="L242" s="17"/>
      <c r="M242" s="17"/>
      <c r="N242" s="17"/>
      <c r="O242" s="68"/>
      <c r="P242" s="17"/>
    </row>
    <row r="243" spans="1:20" ht="23.25">
      <c r="A243" s="723" t="str">
        <f>'全日本予選参加ﾁｰﾑ'!C35&amp;"　"&amp;'全日本予選参加ﾁｰﾑ'!D35&amp;"　様"</f>
        <v>　　様</v>
      </c>
      <c r="B243" s="724"/>
      <c r="C243" s="724"/>
      <c r="D243" s="724"/>
      <c r="E243" s="725"/>
      <c r="F243" s="723" t="str">
        <f>A243</f>
        <v>　　様</v>
      </c>
      <c r="G243" s="723"/>
      <c r="H243" s="723"/>
      <c r="I243" s="723"/>
      <c r="J243" s="723"/>
      <c r="K243" s="723" t="str">
        <f>'全日本予選参加ﾁｰﾑ'!I13&amp;"　"&amp;'全日本予選参加ﾁｰﾑ'!J13&amp;"　様"</f>
        <v>　　様</v>
      </c>
      <c r="L243" s="724"/>
      <c r="M243" s="724"/>
      <c r="N243" s="724"/>
      <c r="O243" s="725"/>
      <c r="P243" s="723" t="str">
        <f>K243</f>
        <v>　　様</v>
      </c>
      <c r="Q243" s="723"/>
      <c r="R243" s="723"/>
      <c r="S243" s="723"/>
      <c r="T243" s="723"/>
    </row>
    <row r="244" spans="1:16" ht="19.5" customHeight="1">
      <c r="A244" s="69"/>
      <c r="B244" s="17"/>
      <c r="C244" s="17"/>
      <c r="D244" s="17"/>
      <c r="E244" s="68"/>
      <c r="F244" s="17"/>
      <c r="K244" s="69"/>
      <c r="L244" s="17"/>
      <c r="M244" s="17"/>
      <c r="N244" s="17"/>
      <c r="O244" s="68"/>
      <c r="P244" s="17"/>
    </row>
    <row r="245" spans="1:16" ht="19.5" customHeight="1">
      <c r="A245" s="69"/>
      <c r="B245" s="17"/>
      <c r="C245" s="17"/>
      <c r="D245" s="17"/>
      <c r="E245" s="68"/>
      <c r="F245" s="17"/>
      <c r="K245" s="69"/>
      <c r="L245" s="17"/>
      <c r="M245" s="17"/>
      <c r="N245" s="17"/>
      <c r="O245" s="68"/>
      <c r="P245" s="17"/>
    </row>
    <row r="246" spans="1:20" ht="19.5" customHeight="1">
      <c r="A246" s="720">
        <f>'全日本予選参加ﾁｰﾑ'!E13</f>
        <v>0</v>
      </c>
      <c r="B246" s="721"/>
      <c r="C246" s="721"/>
      <c r="D246" s="721"/>
      <c r="E246" s="722"/>
      <c r="F246" s="720">
        <f>A246</f>
        <v>0</v>
      </c>
      <c r="G246" s="721"/>
      <c r="H246" s="721"/>
      <c r="I246" s="721"/>
      <c r="J246" s="721"/>
      <c r="K246" s="720">
        <f>'全日本予選参加ﾁｰﾑ'!K13</f>
        <v>0</v>
      </c>
      <c r="L246" s="721"/>
      <c r="M246" s="721"/>
      <c r="N246" s="721"/>
      <c r="O246" s="722"/>
      <c r="P246" s="720">
        <f>K246</f>
        <v>0</v>
      </c>
      <c r="Q246" s="721"/>
      <c r="R246" s="721"/>
      <c r="S246" s="721"/>
      <c r="T246" s="721"/>
    </row>
    <row r="247" spans="1:16" ht="19.5" customHeight="1">
      <c r="A247" s="69"/>
      <c r="B247" s="17"/>
      <c r="C247" s="17"/>
      <c r="D247" s="17"/>
      <c r="E247" s="68"/>
      <c r="F247" s="17"/>
      <c r="K247" s="69"/>
      <c r="L247" s="17"/>
      <c r="M247" s="17"/>
      <c r="N247" s="17"/>
      <c r="O247" s="68"/>
      <c r="P247" s="17"/>
    </row>
    <row r="248" spans="1:17" s="7" customFormat="1" ht="19.5" customHeight="1">
      <c r="A248" s="70"/>
      <c r="B248" s="71" t="s">
        <v>75</v>
      </c>
      <c r="C248" s="70"/>
      <c r="D248" s="70"/>
      <c r="E248" s="72"/>
      <c r="F248" s="70"/>
      <c r="G248" s="71" t="str">
        <f>$B$8</f>
        <v>但し、</v>
      </c>
      <c r="K248" s="70"/>
      <c r="L248" s="71" t="s">
        <v>75</v>
      </c>
      <c r="M248" s="70"/>
      <c r="N248" s="70"/>
      <c r="O248" s="72"/>
      <c r="P248" s="70"/>
      <c r="Q248" s="71" t="str">
        <f>$B$8</f>
        <v>但し、</v>
      </c>
    </row>
    <row r="249" spans="1:17" s="7" customFormat="1" ht="19.5" customHeight="1">
      <c r="A249" s="70"/>
      <c r="B249" s="71" t="str">
        <f>'全日本予選参加ﾁｰﾑ'!$N$2</f>
        <v>第3回宮古地区大会３・４年生大会</v>
      </c>
      <c r="C249" s="70"/>
      <c r="D249" s="70"/>
      <c r="E249" s="72"/>
      <c r="F249" s="70"/>
      <c r="G249" s="71" t="str">
        <f>$B$9</f>
        <v>第3回宮古地区大会３・４年生大会</v>
      </c>
      <c r="K249" s="70"/>
      <c r="L249" s="71" t="str">
        <f>'全日本予選参加ﾁｰﾑ'!$N$2</f>
        <v>第3回宮古地区大会３・４年生大会</v>
      </c>
      <c r="M249" s="70"/>
      <c r="N249" s="70"/>
      <c r="O249" s="72"/>
      <c r="P249" s="70"/>
      <c r="Q249" s="71" t="str">
        <f>$B$9</f>
        <v>第3回宮古地区大会３・４年生大会</v>
      </c>
    </row>
    <row r="250" spans="1:17" s="7" customFormat="1" ht="19.5" customHeight="1">
      <c r="A250" s="70"/>
      <c r="B250" s="71" t="str">
        <f>'全日本予選参加ﾁｰﾑ'!$N$3</f>
        <v>第44回新報児童オリンピックU-１０地区大会</v>
      </c>
      <c r="C250" s="71"/>
      <c r="D250" s="70"/>
      <c r="E250" s="72"/>
      <c r="F250" s="70"/>
      <c r="G250" s="71" t="str">
        <f>$B$10</f>
        <v>第44回新報児童オリンピックU-１０地区大会</v>
      </c>
      <c r="K250" s="70"/>
      <c r="L250" s="71" t="str">
        <f>'全日本予選参加ﾁｰﾑ'!$N$3</f>
        <v>第44回新報児童オリンピックU-１０地区大会</v>
      </c>
      <c r="M250" s="71"/>
      <c r="N250" s="70"/>
      <c r="O250" s="72"/>
      <c r="P250" s="70"/>
      <c r="Q250" s="71" t="str">
        <f>$B$10</f>
        <v>第44回新報児童オリンピックU-１０地区大会</v>
      </c>
    </row>
    <row r="251" spans="1:17" s="7" customFormat="1" ht="19.5" customHeight="1">
      <c r="A251" s="70"/>
      <c r="B251" s="71" t="str">
        <f>'全日本予選参加ﾁｰﾑ'!$N$4</f>
        <v>参加料として</v>
      </c>
      <c r="C251" s="71"/>
      <c r="D251" s="70"/>
      <c r="E251" s="72"/>
      <c r="F251" s="70"/>
      <c r="G251" s="71" t="str">
        <f>$B$11</f>
        <v>参加料として</v>
      </c>
      <c r="K251" s="70"/>
      <c r="L251" s="71" t="str">
        <f>'全日本予選参加ﾁｰﾑ'!$N$4</f>
        <v>参加料として</v>
      </c>
      <c r="M251" s="71"/>
      <c r="N251" s="70"/>
      <c r="O251" s="72"/>
      <c r="P251" s="70"/>
      <c r="Q251" s="71" t="str">
        <f>$B$11</f>
        <v>参加料として</v>
      </c>
    </row>
    <row r="252" spans="1:17" s="7" customFormat="1" ht="19.5" customHeight="1">
      <c r="A252" s="70"/>
      <c r="B252" s="71">
        <f>'全日本予選参加ﾁｰﾑ'!$N$5</f>
        <v>0</v>
      </c>
      <c r="C252" s="70"/>
      <c r="D252" s="70"/>
      <c r="E252" s="72"/>
      <c r="F252" s="70"/>
      <c r="G252" s="71">
        <f aca="true" t="shared" si="20" ref="G252:G264">$B252</f>
        <v>0</v>
      </c>
      <c r="K252" s="70"/>
      <c r="L252" s="71">
        <f>'全日本予選参加ﾁｰﾑ'!$N$5</f>
        <v>0</v>
      </c>
      <c r="M252" s="70"/>
      <c r="N252" s="70"/>
      <c r="O252" s="72"/>
      <c r="P252" s="70"/>
      <c r="Q252" s="71">
        <f aca="true" t="shared" si="21" ref="Q252:Q264">$B252</f>
        <v>0</v>
      </c>
    </row>
    <row r="253" spans="1:17" s="7" customFormat="1" ht="19.5" customHeight="1">
      <c r="A253" s="70"/>
      <c r="B253" s="71">
        <f>'全日本予選参加ﾁｰﾑ'!$N$6</f>
        <v>0</v>
      </c>
      <c r="C253" s="70"/>
      <c r="D253" s="70"/>
      <c r="E253" s="72"/>
      <c r="F253" s="70"/>
      <c r="G253" s="71">
        <f t="shared" si="20"/>
        <v>0</v>
      </c>
      <c r="K253" s="70"/>
      <c r="L253" s="71">
        <f>'全日本予選参加ﾁｰﾑ'!$N$6</f>
        <v>0</v>
      </c>
      <c r="M253" s="70"/>
      <c r="N253" s="70"/>
      <c r="O253" s="72"/>
      <c r="P253" s="70"/>
      <c r="Q253" s="71">
        <f t="shared" si="21"/>
        <v>0</v>
      </c>
    </row>
    <row r="254" spans="1:17" s="7" customFormat="1" ht="19.5" customHeight="1">
      <c r="A254" s="70"/>
      <c r="B254" s="71">
        <f>'全日本予選参加ﾁｰﾑ'!$N$7</f>
        <v>0</v>
      </c>
      <c r="C254" s="70"/>
      <c r="D254" s="70"/>
      <c r="E254" s="72"/>
      <c r="F254" s="70"/>
      <c r="G254" s="71">
        <f t="shared" si="20"/>
        <v>0</v>
      </c>
      <c r="K254" s="70"/>
      <c r="L254" s="71">
        <f>'全日本予選参加ﾁｰﾑ'!$N$7</f>
        <v>0</v>
      </c>
      <c r="M254" s="70"/>
      <c r="N254" s="70"/>
      <c r="O254" s="72"/>
      <c r="P254" s="70"/>
      <c r="Q254" s="71">
        <f t="shared" si="21"/>
        <v>0</v>
      </c>
    </row>
    <row r="255" spans="1:17" s="7" customFormat="1" ht="19.5" customHeight="1">
      <c r="A255" s="70"/>
      <c r="B255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255" s="70"/>
      <c r="D255" s="70"/>
      <c r="E255" s="72"/>
      <c r="F255" s="70"/>
      <c r="G255" s="71" t="str">
        <f t="shared" si="20"/>
        <v>入金日　平成5年　4月30日　日曜日</v>
      </c>
      <c r="K255" s="70"/>
      <c r="L255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255" s="70"/>
      <c r="N255" s="70"/>
      <c r="O255" s="72"/>
      <c r="P255" s="70"/>
      <c r="Q255" s="71" t="str">
        <f t="shared" si="21"/>
        <v>入金日　平成5年　4月30日　日曜日</v>
      </c>
    </row>
    <row r="256" spans="1:17" s="7" customFormat="1" ht="19.5" customHeight="1">
      <c r="A256" s="70"/>
      <c r="B256" s="71">
        <f>'全日本予選参加ﾁｰﾑ'!$N$9</f>
        <v>0</v>
      </c>
      <c r="C256" s="70"/>
      <c r="D256" s="70"/>
      <c r="E256" s="72"/>
      <c r="F256" s="70"/>
      <c r="G256" s="71">
        <f t="shared" si="20"/>
        <v>0</v>
      </c>
      <c r="K256" s="70"/>
      <c r="L256" s="71">
        <f>'全日本予選参加ﾁｰﾑ'!$N$9</f>
        <v>0</v>
      </c>
      <c r="M256" s="70"/>
      <c r="N256" s="70"/>
      <c r="O256" s="72"/>
      <c r="P256" s="70"/>
      <c r="Q256" s="71">
        <f t="shared" si="21"/>
        <v>0</v>
      </c>
    </row>
    <row r="257" spans="1:17" s="7" customFormat="1" ht="19.5" customHeight="1">
      <c r="A257" s="70"/>
      <c r="B257" s="71" t="s">
        <v>76</v>
      </c>
      <c r="C257" s="70"/>
      <c r="D257" s="70"/>
      <c r="E257" s="72"/>
      <c r="F257" s="70"/>
      <c r="G257" s="71" t="str">
        <f t="shared" si="20"/>
        <v>上記正に領収致しました。</v>
      </c>
      <c r="K257" s="70"/>
      <c r="L257" s="71" t="s">
        <v>76</v>
      </c>
      <c r="M257" s="70"/>
      <c r="N257" s="70"/>
      <c r="O257" s="72"/>
      <c r="P257" s="70"/>
      <c r="Q257" s="71" t="str">
        <f t="shared" si="21"/>
        <v>上記正に領収致しました。</v>
      </c>
    </row>
    <row r="258" spans="1:17" s="7" customFormat="1" ht="19.5" customHeight="1">
      <c r="A258" s="70"/>
      <c r="B258" s="71">
        <f>'全日本予選参加ﾁｰﾑ'!$N$11</f>
        <v>0</v>
      </c>
      <c r="C258" s="70"/>
      <c r="D258" s="70"/>
      <c r="E258" s="72"/>
      <c r="F258" s="70"/>
      <c r="G258" s="71">
        <f t="shared" si="20"/>
        <v>0</v>
      </c>
      <c r="K258" s="70"/>
      <c r="L258" s="71">
        <f>'全日本予選参加ﾁｰﾑ'!$N$11</f>
        <v>0</v>
      </c>
      <c r="M258" s="70"/>
      <c r="N258" s="70"/>
      <c r="O258" s="72"/>
      <c r="P258" s="70"/>
      <c r="Q258" s="71">
        <f t="shared" si="21"/>
        <v>0</v>
      </c>
    </row>
    <row r="259" spans="1:17" s="7" customFormat="1" ht="19.5" customHeight="1">
      <c r="A259" s="70"/>
      <c r="B259" s="71" t="str">
        <f>'全日本予選参加ﾁｰﾑ'!$N$12</f>
        <v>宮古地区小学生バレーボール連盟</v>
      </c>
      <c r="C259" s="70"/>
      <c r="D259" s="70"/>
      <c r="E259" s="72"/>
      <c r="F259" s="70"/>
      <c r="G259" s="71" t="str">
        <f t="shared" si="20"/>
        <v>宮古地区小学生バレーボール連盟</v>
      </c>
      <c r="K259" s="70"/>
      <c r="L259" s="71" t="str">
        <f>'全日本予選参加ﾁｰﾑ'!$N$12</f>
        <v>宮古地区小学生バレーボール連盟</v>
      </c>
      <c r="M259" s="70"/>
      <c r="N259" s="70"/>
      <c r="O259" s="72"/>
      <c r="P259" s="70"/>
      <c r="Q259" s="71" t="str">
        <f t="shared" si="21"/>
        <v>宮古地区小学生バレーボール連盟</v>
      </c>
    </row>
    <row r="260" spans="1:17" s="7" customFormat="1" ht="19.5" customHeight="1">
      <c r="A260" s="70"/>
      <c r="B260" s="71" t="str">
        <f>'全日本予選参加ﾁｰﾑ'!$N$13&amp;" 　印"</f>
        <v>会　　長　　漢那　則朋 　印</v>
      </c>
      <c r="C260" s="70"/>
      <c r="D260" s="70"/>
      <c r="E260" s="72"/>
      <c r="F260" s="70"/>
      <c r="G260" s="71" t="str">
        <f t="shared" si="20"/>
        <v>会　　長　　漢那　則朋 　印</v>
      </c>
      <c r="K260" s="70"/>
      <c r="L260" s="71" t="str">
        <f>'全日本予選参加ﾁｰﾑ'!$N$13&amp;" 　印"</f>
        <v>会　　長　　漢那　則朋 　印</v>
      </c>
      <c r="M260" s="70"/>
      <c r="N260" s="70"/>
      <c r="O260" s="72"/>
      <c r="P260" s="70"/>
      <c r="Q260" s="71" t="str">
        <f t="shared" si="21"/>
        <v>会　　長　　漢那　則朋 　印</v>
      </c>
    </row>
    <row r="261" spans="1:17" s="7" customFormat="1" ht="19.5" customHeight="1">
      <c r="A261" s="70"/>
      <c r="B261" s="71">
        <f>'全日本予選参加ﾁｰﾑ'!$N$14</f>
        <v>0</v>
      </c>
      <c r="C261" s="70"/>
      <c r="D261" s="70"/>
      <c r="E261" s="72"/>
      <c r="F261" s="70"/>
      <c r="G261" s="71">
        <f t="shared" si="20"/>
        <v>0</v>
      </c>
      <c r="K261" s="70"/>
      <c r="L261" s="71">
        <f>'全日本予選参加ﾁｰﾑ'!$N$14</f>
        <v>0</v>
      </c>
      <c r="M261" s="70"/>
      <c r="N261" s="70"/>
      <c r="O261" s="72"/>
      <c r="P261" s="70"/>
      <c r="Q261" s="71">
        <f t="shared" si="21"/>
        <v>0</v>
      </c>
    </row>
    <row r="262" spans="1:17" s="7" customFormat="1" ht="19.5" customHeight="1">
      <c r="A262" s="70"/>
      <c r="B262" s="71">
        <f>'全日本予選参加ﾁｰﾑ'!$N$15</f>
        <v>0</v>
      </c>
      <c r="C262" s="70"/>
      <c r="D262" s="70"/>
      <c r="E262" s="72"/>
      <c r="F262" s="70"/>
      <c r="G262" s="71">
        <f t="shared" si="20"/>
        <v>0</v>
      </c>
      <c r="K262" s="70"/>
      <c r="L262" s="71">
        <f>'全日本予選参加ﾁｰﾑ'!$N$15</f>
        <v>0</v>
      </c>
      <c r="M262" s="70"/>
      <c r="N262" s="70"/>
      <c r="O262" s="72"/>
      <c r="P262" s="70"/>
      <c r="Q262" s="71">
        <f t="shared" si="21"/>
        <v>0</v>
      </c>
    </row>
    <row r="263" spans="1:17" ht="19.5" customHeight="1">
      <c r="A263" s="17"/>
      <c r="B263" s="71">
        <f>'全日本予選参加ﾁｰﾑ'!$N$16</f>
        <v>0</v>
      </c>
      <c r="C263" s="17"/>
      <c r="D263" s="17"/>
      <c r="E263" s="68"/>
      <c r="F263" s="17"/>
      <c r="G263" s="71">
        <f t="shared" si="20"/>
        <v>0</v>
      </c>
      <c r="K263" s="17"/>
      <c r="L263" s="71">
        <f>'全日本予選参加ﾁｰﾑ'!$N$16</f>
        <v>0</v>
      </c>
      <c r="M263" s="17"/>
      <c r="N263" s="17"/>
      <c r="O263" s="68"/>
      <c r="P263" s="17"/>
      <c r="Q263" s="71">
        <f t="shared" si="21"/>
        <v>0</v>
      </c>
    </row>
    <row r="264" spans="1:17" ht="19.5" customHeight="1">
      <c r="A264" s="17"/>
      <c r="B264" s="71">
        <f>'全日本予選参加ﾁｰﾑ'!$N$17</f>
        <v>0</v>
      </c>
      <c r="C264" s="17"/>
      <c r="D264" s="17"/>
      <c r="E264" s="68"/>
      <c r="F264" s="17"/>
      <c r="G264" s="71">
        <f t="shared" si="20"/>
        <v>0</v>
      </c>
      <c r="K264" s="17"/>
      <c r="L264" s="71">
        <f>'全日本予選参加ﾁｰﾑ'!$N$17</f>
        <v>0</v>
      </c>
      <c r="M264" s="17"/>
      <c r="N264" s="17"/>
      <c r="O264" s="68"/>
      <c r="P264" s="17"/>
      <c r="Q264" s="71">
        <f t="shared" si="21"/>
        <v>0</v>
      </c>
    </row>
    <row r="265" spans="1:20" ht="23.25">
      <c r="A265" s="726" t="s">
        <v>74</v>
      </c>
      <c r="B265" s="726"/>
      <c r="C265" s="726"/>
      <c r="D265" s="726"/>
      <c r="E265" s="727"/>
      <c r="F265" s="726" t="s">
        <v>66</v>
      </c>
      <c r="G265" s="726"/>
      <c r="H265" s="726"/>
      <c r="I265" s="726"/>
      <c r="J265" s="726"/>
      <c r="K265" s="726" t="s">
        <v>74</v>
      </c>
      <c r="L265" s="726"/>
      <c r="M265" s="726"/>
      <c r="N265" s="726"/>
      <c r="O265" s="727"/>
      <c r="P265" s="726" t="s">
        <v>66</v>
      </c>
      <c r="Q265" s="726"/>
      <c r="R265" s="726"/>
      <c r="S265" s="726"/>
      <c r="T265" s="726"/>
    </row>
    <row r="266" spans="1:16" ht="24" customHeight="1">
      <c r="A266" s="67"/>
      <c r="B266" s="17"/>
      <c r="C266" s="17"/>
      <c r="D266" s="17"/>
      <c r="E266" s="68"/>
      <c r="F266" s="17"/>
      <c r="K266" s="67"/>
      <c r="L266" s="17"/>
      <c r="M266" s="17"/>
      <c r="N266" s="17"/>
      <c r="O266" s="68"/>
      <c r="P266" s="17"/>
    </row>
    <row r="267" spans="1:20" ht="23.25">
      <c r="A267" s="723" t="str">
        <f>'全日本予選参加ﾁｰﾑ'!C14&amp;"　"&amp;'全日本予選参加ﾁｰﾑ'!D14&amp;"　様"</f>
        <v>　　様</v>
      </c>
      <c r="B267" s="724"/>
      <c r="C267" s="724"/>
      <c r="D267" s="724"/>
      <c r="E267" s="725"/>
      <c r="F267" s="723" t="str">
        <f>A267</f>
        <v>　　様</v>
      </c>
      <c r="G267" s="723"/>
      <c r="H267" s="723"/>
      <c r="I267" s="723"/>
      <c r="J267" s="723"/>
      <c r="K267" s="723" t="str">
        <f>'全日本予選参加ﾁｰﾑ'!I14&amp;"　"&amp;'全日本予選参加ﾁｰﾑ'!J14&amp;"　様"</f>
        <v>　　様</v>
      </c>
      <c r="L267" s="724"/>
      <c r="M267" s="724"/>
      <c r="N267" s="724"/>
      <c r="O267" s="725"/>
      <c r="P267" s="723" t="str">
        <f>K267</f>
        <v>　　様</v>
      </c>
      <c r="Q267" s="723"/>
      <c r="R267" s="723"/>
      <c r="S267" s="723"/>
      <c r="T267" s="723"/>
    </row>
    <row r="268" spans="1:16" ht="19.5" customHeight="1">
      <c r="A268" s="69"/>
      <c r="B268" s="17"/>
      <c r="C268" s="17"/>
      <c r="D268" s="17"/>
      <c r="E268" s="68"/>
      <c r="F268" s="17"/>
      <c r="K268" s="69"/>
      <c r="L268" s="17"/>
      <c r="M268" s="17"/>
      <c r="N268" s="17"/>
      <c r="O268" s="68"/>
      <c r="P268" s="17"/>
    </row>
    <row r="269" spans="1:16" ht="19.5" customHeight="1">
      <c r="A269" s="69"/>
      <c r="B269" s="17"/>
      <c r="C269" s="17"/>
      <c r="D269" s="17"/>
      <c r="E269" s="68"/>
      <c r="F269" s="17"/>
      <c r="K269" s="69"/>
      <c r="L269" s="17"/>
      <c r="M269" s="17"/>
      <c r="N269" s="17"/>
      <c r="O269" s="68"/>
      <c r="P269" s="17"/>
    </row>
    <row r="270" spans="1:20" ht="19.5" customHeight="1">
      <c r="A270" s="720">
        <f>'全日本予選参加ﾁｰﾑ'!E14</f>
        <v>0</v>
      </c>
      <c r="B270" s="721"/>
      <c r="C270" s="721"/>
      <c r="D270" s="721"/>
      <c r="E270" s="722"/>
      <c r="F270" s="720">
        <f>A270</f>
        <v>0</v>
      </c>
      <c r="G270" s="721"/>
      <c r="H270" s="721"/>
      <c r="I270" s="721"/>
      <c r="J270" s="721"/>
      <c r="K270" s="720">
        <f>'全日本予選参加ﾁｰﾑ'!K14</f>
        <v>0</v>
      </c>
      <c r="L270" s="721"/>
      <c r="M270" s="721"/>
      <c r="N270" s="721"/>
      <c r="O270" s="722"/>
      <c r="P270" s="720">
        <f>K270</f>
        <v>0</v>
      </c>
      <c r="Q270" s="721"/>
      <c r="R270" s="721"/>
      <c r="S270" s="721"/>
      <c r="T270" s="721"/>
    </row>
    <row r="271" spans="1:16" ht="19.5" customHeight="1">
      <c r="A271" s="69"/>
      <c r="B271" s="17"/>
      <c r="C271" s="17"/>
      <c r="D271" s="17"/>
      <c r="E271" s="68"/>
      <c r="F271" s="17"/>
      <c r="K271" s="69"/>
      <c r="L271" s="17"/>
      <c r="M271" s="17"/>
      <c r="N271" s="17"/>
      <c r="O271" s="68"/>
      <c r="P271" s="17"/>
    </row>
    <row r="272" spans="1:17" s="7" customFormat="1" ht="19.5" customHeight="1">
      <c r="A272" s="70"/>
      <c r="B272" s="71" t="s">
        <v>75</v>
      </c>
      <c r="C272" s="70"/>
      <c r="D272" s="70"/>
      <c r="E272" s="72"/>
      <c r="F272" s="70"/>
      <c r="G272" s="71" t="str">
        <f>$B$8</f>
        <v>但し、</v>
      </c>
      <c r="K272" s="70"/>
      <c r="L272" s="71" t="s">
        <v>75</v>
      </c>
      <c r="M272" s="70"/>
      <c r="N272" s="70"/>
      <c r="O272" s="72"/>
      <c r="P272" s="70"/>
      <c r="Q272" s="71" t="str">
        <f>$B$8</f>
        <v>但し、</v>
      </c>
    </row>
    <row r="273" spans="1:17" s="7" customFormat="1" ht="19.5" customHeight="1">
      <c r="A273" s="70"/>
      <c r="B273" s="71" t="str">
        <f>'全日本予選参加ﾁｰﾑ'!$N$2</f>
        <v>第3回宮古地区大会３・４年生大会</v>
      </c>
      <c r="C273" s="70"/>
      <c r="D273" s="70"/>
      <c r="E273" s="72"/>
      <c r="F273" s="70"/>
      <c r="G273" s="71" t="str">
        <f>$B$9</f>
        <v>第3回宮古地区大会３・４年生大会</v>
      </c>
      <c r="K273" s="70"/>
      <c r="L273" s="71" t="str">
        <f>'全日本予選参加ﾁｰﾑ'!$N$2</f>
        <v>第3回宮古地区大会３・４年生大会</v>
      </c>
      <c r="M273" s="70"/>
      <c r="N273" s="70"/>
      <c r="O273" s="72"/>
      <c r="P273" s="70"/>
      <c r="Q273" s="71" t="str">
        <f>$B$9</f>
        <v>第3回宮古地区大会３・４年生大会</v>
      </c>
    </row>
    <row r="274" spans="1:17" s="7" customFormat="1" ht="19.5" customHeight="1">
      <c r="A274" s="70"/>
      <c r="B274" s="71" t="str">
        <f>'全日本予選参加ﾁｰﾑ'!$N$3</f>
        <v>第44回新報児童オリンピックU-１０地区大会</v>
      </c>
      <c r="C274" s="71"/>
      <c r="D274" s="70"/>
      <c r="E274" s="72"/>
      <c r="F274" s="70"/>
      <c r="G274" s="71" t="str">
        <f>$B$10</f>
        <v>第44回新報児童オリンピックU-１０地区大会</v>
      </c>
      <c r="K274" s="70"/>
      <c r="L274" s="71" t="str">
        <f>'全日本予選参加ﾁｰﾑ'!$N$3</f>
        <v>第44回新報児童オリンピックU-１０地区大会</v>
      </c>
      <c r="M274" s="71"/>
      <c r="N274" s="70"/>
      <c r="O274" s="72"/>
      <c r="P274" s="70"/>
      <c r="Q274" s="71" t="str">
        <f>$B$10</f>
        <v>第44回新報児童オリンピックU-１０地区大会</v>
      </c>
    </row>
    <row r="275" spans="1:17" s="7" customFormat="1" ht="19.5" customHeight="1">
      <c r="A275" s="70"/>
      <c r="B275" s="71" t="str">
        <f>'全日本予選参加ﾁｰﾑ'!$N$4</f>
        <v>参加料として</v>
      </c>
      <c r="C275" s="71"/>
      <c r="D275" s="70"/>
      <c r="E275" s="72"/>
      <c r="F275" s="70"/>
      <c r="G275" s="71" t="str">
        <f>$B$11</f>
        <v>参加料として</v>
      </c>
      <c r="K275" s="70"/>
      <c r="L275" s="71" t="str">
        <f>'全日本予選参加ﾁｰﾑ'!$N$4</f>
        <v>参加料として</v>
      </c>
      <c r="M275" s="71"/>
      <c r="N275" s="70"/>
      <c r="O275" s="72"/>
      <c r="P275" s="70"/>
      <c r="Q275" s="71" t="str">
        <f>$B$11</f>
        <v>参加料として</v>
      </c>
    </row>
    <row r="276" spans="1:17" s="7" customFormat="1" ht="19.5" customHeight="1">
      <c r="A276" s="70"/>
      <c r="B276" s="71">
        <f>'全日本予選参加ﾁｰﾑ'!$N$5</f>
        <v>0</v>
      </c>
      <c r="C276" s="70"/>
      <c r="D276" s="70"/>
      <c r="E276" s="72"/>
      <c r="F276" s="70"/>
      <c r="G276" s="71">
        <f aca="true" t="shared" si="22" ref="G276:G288">$B276</f>
        <v>0</v>
      </c>
      <c r="K276" s="70"/>
      <c r="L276" s="71">
        <f>'全日本予選参加ﾁｰﾑ'!$N$5</f>
        <v>0</v>
      </c>
      <c r="M276" s="70"/>
      <c r="N276" s="70"/>
      <c r="O276" s="72"/>
      <c r="P276" s="70"/>
      <c r="Q276" s="71">
        <f aca="true" t="shared" si="23" ref="Q276:Q288">$B276</f>
        <v>0</v>
      </c>
    </row>
    <row r="277" spans="1:17" s="7" customFormat="1" ht="19.5" customHeight="1">
      <c r="A277" s="70"/>
      <c r="B277" s="71">
        <f>'全日本予選参加ﾁｰﾑ'!$N$6</f>
        <v>0</v>
      </c>
      <c r="C277" s="70"/>
      <c r="D277" s="70"/>
      <c r="E277" s="72"/>
      <c r="F277" s="70"/>
      <c r="G277" s="71">
        <f t="shared" si="22"/>
        <v>0</v>
      </c>
      <c r="K277" s="70"/>
      <c r="L277" s="71">
        <f>'全日本予選参加ﾁｰﾑ'!$N$6</f>
        <v>0</v>
      </c>
      <c r="M277" s="70"/>
      <c r="N277" s="70"/>
      <c r="O277" s="72"/>
      <c r="P277" s="70"/>
      <c r="Q277" s="71">
        <f t="shared" si="23"/>
        <v>0</v>
      </c>
    </row>
    <row r="278" spans="1:17" s="7" customFormat="1" ht="19.5" customHeight="1">
      <c r="A278" s="70"/>
      <c r="B278" s="71">
        <f>'全日本予選参加ﾁｰﾑ'!$N$7</f>
        <v>0</v>
      </c>
      <c r="C278" s="70"/>
      <c r="D278" s="70"/>
      <c r="E278" s="72"/>
      <c r="F278" s="70"/>
      <c r="G278" s="71">
        <f t="shared" si="22"/>
        <v>0</v>
      </c>
      <c r="K278" s="70"/>
      <c r="L278" s="71">
        <f>'全日本予選参加ﾁｰﾑ'!$N$7</f>
        <v>0</v>
      </c>
      <c r="M278" s="70"/>
      <c r="N278" s="70"/>
      <c r="O278" s="72"/>
      <c r="P278" s="70"/>
      <c r="Q278" s="71">
        <f t="shared" si="23"/>
        <v>0</v>
      </c>
    </row>
    <row r="279" spans="1:17" s="7" customFormat="1" ht="19.5" customHeight="1">
      <c r="A279" s="70"/>
      <c r="B279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279" s="70"/>
      <c r="D279" s="70"/>
      <c r="E279" s="72"/>
      <c r="F279" s="70"/>
      <c r="G279" s="71" t="str">
        <f t="shared" si="22"/>
        <v>入金日　平成5年　4月30日　日曜日</v>
      </c>
      <c r="K279" s="70"/>
      <c r="L279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279" s="70"/>
      <c r="N279" s="70"/>
      <c r="O279" s="72"/>
      <c r="P279" s="70"/>
      <c r="Q279" s="71" t="str">
        <f t="shared" si="23"/>
        <v>入金日　平成5年　4月30日　日曜日</v>
      </c>
    </row>
    <row r="280" spans="1:17" s="7" customFormat="1" ht="19.5" customHeight="1">
      <c r="A280" s="70"/>
      <c r="B280" s="71">
        <f>'全日本予選参加ﾁｰﾑ'!$N$9</f>
        <v>0</v>
      </c>
      <c r="C280" s="70"/>
      <c r="D280" s="70"/>
      <c r="E280" s="72"/>
      <c r="F280" s="70"/>
      <c r="G280" s="71">
        <f t="shared" si="22"/>
        <v>0</v>
      </c>
      <c r="K280" s="70"/>
      <c r="L280" s="71">
        <f>'全日本予選参加ﾁｰﾑ'!$N$9</f>
        <v>0</v>
      </c>
      <c r="M280" s="70"/>
      <c r="N280" s="70"/>
      <c r="O280" s="72"/>
      <c r="P280" s="70"/>
      <c r="Q280" s="71">
        <f t="shared" si="23"/>
        <v>0</v>
      </c>
    </row>
    <row r="281" spans="1:17" s="7" customFormat="1" ht="19.5" customHeight="1">
      <c r="A281" s="70"/>
      <c r="B281" s="71" t="s">
        <v>76</v>
      </c>
      <c r="C281" s="70"/>
      <c r="D281" s="70"/>
      <c r="E281" s="72"/>
      <c r="F281" s="70"/>
      <c r="G281" s="71" t="str">
        <f t="shared" si="22"/>
        <v>上記正に領収致しました。</v>
      </c>
      <c r="K281" s="70"/>
      <c r="L281" s="71" t="s">
        <v>76</v>
      </c>
      <c r="M281" s="70"/>
      <c r="N281" s="70"/>
      <c r="O281" s="72"/>
      <c r="P281" s="70"/>
      <c r="Q281" s="71" t="str">
        <f t="shared" si="23"/>
        <v>上記正に領収致しました。</v>
      </c>
    </row>
    <row r="282" spans="1:17" s="7" customFormat="1" ht="19.5" customHeight="1">
      <c r="A282" s="70"/>
      <c r="B282" s="71">
        <f>'全日本予選参加ﾁｰﾑ'!$N$11</f>
        <v>0</v>
      </c>
      <c r="C282" s="70"/>
      <c r="D282" s="70"/>
      <c r="E282" s="72"/>
      <c r="F282" s="70"/>
      <c r="G282" s="71">
        <f t="shared" si="22"/>
        <v>0</v>
      </c>
      <c r="K282" s="70"/>
      <c r="L282" s="71">
        <f>'全日本予選参加ﾁｰﾑ'!$N$11</f>
        <v>0</v>
      </c>
      <c r="M282" s="70"/>
      <c r="N282" s="70"/>
      <c r="O282" s="72"/>
      <c r="P282" s="70"/>
      <c r="Q282" s="71">
        <f t="shared" si="23"/>
        <v>0</v>
      </c>
    </row>
    <row r="283" spans="1:17" s="7" customFormat="1" ht="19.5" customHeight="1">
      <c r="A283" s="70"/>
      <c r="B283" s="71" t="str">
        <f>'全日本予選参加ﾁｰﾑ'!$N$12</f>
        <v>宮古地区小学生バレーボール連盟</v>
      </c>
      <c r="C283" s="70"/>
      <c r="D283" s="70"/>
      <c r="E283" s="72"/>
      <c r="F283" s="70"/>
      <c r="G283" s="71" t="str">
        <f t="shared" si="22"/>
        <v>宮古地区小学生バレーボール連盟</v>
      </c>
      <c r="K283" s="70"/>
      <c r="L283" s="71" t="str">
        <f>'全日本予選参加ﾁｰﾑ'!$N$12</f>
        <v>宮古地区小学生バレーボール連盟</v>
      </c>
      <c r="M283" s="70"/>
      <c r="N283" s="70"/>
      <c r="O283" s="72"/>
      <c r="P283" s="70"/>
      <c r="Q283" s="71" t="str">
        <f t="shared" si="23"/>
        <v>宮古地区小学生バレーボール連盟</v>
      </c>
    </row>
    <row r="284" spans="1:17" s="7" customFormat="1" ht="19.5" customHeight="1">
      <c r="A284" s="70"/>
      <c r="B284" s="71" t="str">
        <f>'全日本予選参加ﾁｰﾑ'!$N$13&amp;" 　印"</f>
        <v>会　　長　　漢那　則朋 　印</v>
      </c>
      <c r="C284" s="70"/>
      <c r="D284" s="70"/>
      <c r="E284" s="72"/>
      <c r="F284" s="70"/>
      <c r="G284" s="71" t="str">
        <f t="shared" si="22"/>
        <v>会　　長　　漢那　則朋 　印</v>
      </c>
      <c r="K284" s="70"/>
      <c r="L284" s="71" t="str">
        <f>'全日本予選参加ﾁｰﾑ'!$N$13&amp;" 　印"</f>
        <v>会　　長　　漢那　則朋 　印</v>
      </c>
      <c r="M284" s="70"/>
      <c r="N284" s="70"/>
      <c r="O284" s="72"/>
      <c r="P284" s="70"/>
      <c r="Q284" s="71" t="str">
        <f t="shared" si="23"/>
        <v>会　　長　　漢那　則朋 　印</v>
      </c>
    </row>
    <row r="285" spans="1:17" s="7" customFormat="1" ht="19.5" customHeight="1">
      <c r="A285" s="70"/>
      <c r="B285" s="71">
        <f>'全日本予選参加ﾁｰﾑ'!$N$14</f>
        <v>0</v>
      </c>
      <c r="C285" s="70"/>
      <c r="D285" s="70"/>
      <c r="E285" s="72"/>
      <c r="F285" s="70"/>
      <c r="G285" s="71">
        <f t="shared" si="22"/>
        <v>0</v>
      </c>
      <c r="K285" s="70"/>
      <c r="L285" s="71">
        <f>'全日本予選参加ﾁｰﾑ'!$N$14</f>
        <v>0</v>
      </c>
      <c r="M285" s="70"/>
      <c r="N285" s="70"/>
      <c r="O285" s="72"/>
      <c r="P285" s="70"/>
      <c r="Q285" s="71">
        <f t="shared" si="23"/>
        <v>0</v>
      </c>
    </row>
    <row r="286" spans="1:17" s="7" customFormat="1" ht="19.5" customHeight="1">
      <c r="A286" s="70"/>
      <c r="B286" s="71">
        <f>'全日本予選参加ﾁｰﾑ'!$N$15</f>
        <v>0</v>
      </c>
      <c r="C286" s="70"/>
      <c r="D286" s="70"/>
      <c r="E286" s="72"/>
      <c r="F286" s="70"/>
      <c r="G286" s="71">
        <f t="shared" si="22"/>
        <v>0</v>
      </c>
      <c r="K286" s="70"/>
      <c r="L286" s="71">
        <f>'全日本予選参加ﾁｰﾑ'!$N$15</f>
        <v>0</v>
      </c>
      <c r="M286" s="70"/>
      <c r="N286" s="70"/>
      <c r="O286" s="72"/>
      <c r="P286" s="70"/>
      <c r="Q286" s="71">
        <f t="shared" si="23"/>
        <v>0</v>
      </c>
    </row>
    <row r="287" spans="1:17" ht="19.5" customHeight="1">
      <c r="A287" s="17"/>
      <c r="B287" s="71">
        <f>'全日本予選参加ﾁｰﾑ'!$N$16</f>
        <v>0</v>
      </c>
      <c r="C287" s="17"/>
      <c r="D287" s="17"/>
      <c r="E287" s="68"/>
      <c r="F287" s="17"/>
      <c r="G287" s="71">
        <f t="shared" si="22"/>
        <v>0</v>
      </c>
      <c r="K287" s="17"/>
      <c r="L287" s="71">
        <f>'全日本予選参加ﾁｰﾑ'!$N$16</f>
        <v>0</v>
      </c>
      <c r="M287" s="17"/>
      <c r="N287" s="17"/>
      <c r="O287" s="68"/>
      <c r="P287" s="17"/>
      <c r="Q287" s="71">
        <f t="shared" si="23"/>
        <v>0</v>
      </c>
    </row>
    <row r="288" spans="1:17" ht="19.5" customHeight="1">
      <c r="A288" s="17"/>
      <c r="B288" s="71">
        <f>'全日本予選参加ﾁｰﾑ'!$N$17</f>
        <v>0</v>
      </c>
      <c r="C288" s="17"/>
      <c r="D288" s="17"/>
      <c r="E288" s="68"/>
      <c r="F288" s="17"/>
      <c r="G288" s="71">
        <f t="shared" si="22"/>
        <v>0</v>
      </c>
      <c r="K288" s="17"/>
      <c r="L288" s="71">
        <f>'全日本予選参加ﾁｰﾑ'!$N$17</f>
        <v>0</v>
      </c>
      <c r="M288" s="17"/>
      <c r="N288" s="17"/>
      <c r="O288" s="68"/>
      <c r="P288" s="17"/>
      <c r="Q288" s="71">
        <f t="shared" si="23"/>
        <v>0</v>
      </c>
    </row>
    <row r="289" spans="1:20" ht="23.25">
      <c r="A289" s="726" t="s">
        <v>74</v>
      </c>
      <c r="B289" s="726"/>
      <c r="C289" s="726"/>
      <c r="D289" s="726"/>
      <c r="E289" s="727"/>
      <c r="F289" s="726" t="s">
        <v>66</v>
      </c>
      <c r="G289" s="726"/>
      <c r="H289" s="726"/>
      <c r="I289" s="726"/>
      <c r="J289" s="726"/>
      <c r="K289" s="726" t="s">
        <v>74</v>
      </c>
      <c r="L289" s="726"/>
      <c r="M289" s="726"/>
      <c r="N289" s="726"/>
      <c r="O289" s="727"/>
      <c r="P289" s="726" t="s">
        <v>66</v>
      </c>
      <c r="Q289" s="726"/>
      <c r="R289" s="726"/>
      <c r="S289" s="726"/>
      <c r="T289" s="726"/>
    </row>
    <row r="290" spans="1:16" ht="24" customHeight="1">
      <c r="A290" s="67"/>
      <c r="B290" s="17"/>
      <c r="C290" s="17"/>
      <c r="D290" s="17"/>
      <c r="E290" s="68"/>
      <c r="F290" s="17"/>
      <c r="K290" s="67"/>
      <c r="L290" s="17"/>
      <c r="M290" s="17"/>
      <c r="N290" s="17"/>
      <c r="O290" s="68"/>
      <c r="P290" s="17"/>
    </row>
    <row r="291" spans="1:20" ht="23.25">
      <c r="A291" s="723" t="str">
        <f>'全日本予選参加ﾁｰﾑ'!C15&amp;"　"&amp;'全日本予選参加ﾁｰﾑ'!D15&amp;"　様"</f>
        <v>　　様</v>
      </c>
      <c r="B291" s="724"/>
      <c r="C291" s="724"/>
      <c r="D291" s="724"/>
      <c r="E291" s="725"/>
      <c r="F291" s="723" t="str">
        <f>A291</f>
        <v>　　様</v>
      </c>
      <c r="G291" s="723"/>
      <c r="H291" s="723"/>
      <c r="I291" s="723"/>
      <c r="J291" s="723"/>
      <c r="K291" s="723" t="str">
        <f>'全日本予選参加ﾁｰﾑ'!I15&amp;"　"&amp;'全日本予選参加ﾁｰﾑ'!J15&amp;"　様"</f>
        <v>　　様</v>
      </c>
      <c r="L291" s="724"/>
      <c r="M291" s="724"/>
      <c r="N291" s="724"/>
      <c r="O291" s="725"/>
      <c r="P291" s="723" t="str">
        <f>K291</f>
        <v>　　様</v>
      </c>
      <c r="Q291" s="723"/>
      <c r="R291" s="723"/>
      <c r="S291" s="723"/>
      <c r="T291" s="723"/>
    </row>
    <row r="292" spans="1:16" ht="19.5" customHeight="1">
      <c r="A292" s="69"/>
      <c r="B292" s="17"/>
      <c r="C292" s="17"/>
      <c r="D292" s="17"/>
      <c r="E292" s="68"/>
      <c r="F292" s="17"/>
      <c r="K292" s="69"/>
      <c r="L292" s="17"/>
      <c r="M292" s="17"/>
      <c r="N292" s="17"/>
      <c r="O292" s="68"/>
      <c r="P292" s="17"/>
    </row>
    <row r="293" spans="1:16" ht="19.5" customHeight="1">
      <c r="A293" s="69"/>
      <c r="B293" s="17"/>
      <c r="C293" s="17"/>
      <c r="D293" s="17"/>
      <c r="E293" s="68"/>
      <c r="F293" s="17"/>
      <c r="K293" s="69"/>
      <c r="L293" s="17"/>
      <c r="M293" s="17"/>
      <c r="N293" s="17"/>
      <c r="O293" s="68"/>
      <c r="P293" s="17"/>
    </row>
    <row r="294" spans="1:20" ht="19.5" customHeight="1">
      <c r="A294" s="720">
        <f>'全日本予選参加ﾁｰﾑ'!E15</f>
        <v>0</v>
      </c>
      <c r="B294" s="721"/>
      <c r="C294" s="721"/>
      <c r="D294" s="721"/>
      <c r="E294" s="722"/>
      <c r="F294" s="720">
        <f>A294</f>
        <v>0</v>
      </c>
      <c r="G294" s="721"/>
      <c r="H294" s="721"/>
      <c r="I294" s="721"/>
      <c r="J294" s="721"/>
      <c r="K294" s="720">
        <f>'全日本予選参加ﾁｰﾑ'!K15</f>
        <v>0</v>
      </c>
      <c r="L294" s="721"/>
      <c r="M294" s="721"/>
      <c r="N294" s="721"/>
      <c r="O294" s="722"/>
      <c r="P294" s="720">
        <f>K294</f>
        <v>0</v>
      </c>
      <c r="Q294" s="721"/>
      <c r="R294" s="721"/>
      <c r="S294" s="721"/>
      <c r="T294" s="721"/>
    </row>
    <row r="295" spans="1:16" ht="19.5" customHeight="1">
      <c r="A295" s="69"/>
      <c r="B295" s="17"/>
      <c r="C295" s="17"/>
      <c r="D295" s="17"/>
      <c r="E295" s="68"/>
      <c r="F295" s="17"/>
      <c r="K295" s="69"/>
      <c r="L295" s="17"/>
      <c r="M295" s="17"/>
      <c r="N295" s="17"/>
      <c r="O295" s="68"/>
      <c r="P295" s="17"/>
    </row>
    <row r="296" spans="1:17" s="7" customFormat="1" ht="19.5" customHeight="1">
      <c r="A296" s="70"/>
      <c r="B296" s="71" t="s">
        <v>75</v>
      </c>
      <c r="C296" s="70"/>
      <c r="D296" s="70"/>
      <c r="E296" s="72"/>
      <c r="F296" s="70"/>
      <c r="G296" s="71" t="str">
        <f>$B$8</f>
        <v>但し、</v>
      </c>
      <c r="K296" s="70"/>
      <c r="L296" s="71" t="s">
        <v>75</v>
      </c>
      <c r="M296" s="70"/>
      <c r="N296" s="70"/>
      <c r="O296" s="72"/>
      <c r="P296" s="70"/>
      <c r="Q296" s="71" t="str">
        <f>$B$8</f>
        <v>但し、</v>
      </c>
    </row>
    <row r="297" spans="1:17" s="7" customFormat="1" ht="19.5" customHeight="1">
      <c r="A297" s="70"/>
      <c r="B297" s="71" t="str">
        <f>'全日本予選参加ﾁｰﾑ'!$N$2</f>
        <v>第3回宮古地区大会３・４年生大会</v>
      </c>
      <c r="C297" s="70"/>
      <c r="D297" s="70"/>
      <c r="E297" s="72"/>
      <c r="F297" s="70"/>
      <c r="G297" s="71" t="str">
        <f>$B$9</f>
        <v>第3回宮古地区大会３・４年生大会</v>
      </c>
      <c r="K297" s="70"/>
      <c r="L297" s="71" t="str">
        <f>'全日本予選参加ﾁｰﾑ'!$N$2</f>
        <v>第3回宮古地区大会３・４年生大会</v>
      </c>
      <c r="M297" s="70"/>
      <c r="N297" s="70"/>
      <c r="O297" s="72"/>
      <c r="P297" s="70"/>
      <c r="Q297" s="71" t="str">
        <f>$B$9</f>
        <v>第3回宮古地区大会３・４年生大会</v>
      </c>
    </row>
    <row r="298" spans="1:17" s="7" customFormat="1" ht="19.5" customHeight="1">
      <c r="A298" s="70"/>
      <c r="B298" s="71" t="str">
        <f>'全日本予選参加ﾁｰﾑ'!$N$3</f>
        <v>第44回新報児童オリンピックU-１０地区大会</v>
      </c>
      <c r="C298" s="71"/>
      <c r="D298" s="70"/>
      <c r="E298" s="72"/>
      <c r="F298" s="70"/>
      <c r="G298" s="71" t="str">
        <f>$B$10</f>
        <v>第44回新報児童オリンピックU-１０地区大会</v>
      </c>
      <c r="K298" s="70"/>
      <c r="L298" s="71" t="str">
        <f>'全日本予選参加ﾁｰﾑ'!$N$3</f>
        <v>第44回新報児童オリンピックU-１０地区大会</v>
      </c>
      <c r="M298" s="71"/>
      <c r="N298" s="70"/>
      <c r="O298" s="72"/>
      <c r="P298" s="70"/>
      <c r="Q298" s="71" t="str">
        <f>$B$10</f>
        <v>第44回新報児童オリンピックU-１０地区大会</v>
      </c>
    </row>
    <row r="299" spans="1:17" s="7" customFormat="1" ht="19.5" customHeight="1">
      <c r="A299" s="70"/>
      <c r="B299" s="71" t="str">
        <f>'全日本予選参加ﾁｰﾑ'!$N$4</f>
        <v>参加料として</v>
      </c>
      <c r="C299" s="71"/>
      <c r="D299" s="70"/>
      <c r="E299" s="72"/>
      <c r="F299" s="70"/>
      <c r="G299" s="71" t="str">
        <f>$B$11</f>
        <v>参加料として</v>
      </c>
      <c r="K299" s="70"/>
      <c r="L299" s="71" t="str">
        <f>'全日本予選参加ﾁｰﾑ'!$N$4</f>
        <v>参加料として</v>
      </c>
      <c r="M299" s="71"/>
      <c r="N299" s="70"/>
      <c r="O299" s="72"/>
      <c r="P299" s="70"/>
      <c r="Q299" s="71" t="str">
        <f>$B$11</f>
        <v>参加料として</v>
      </c>
    </row>
    <row r="300" spans="1:17" s="7" customFormat="1" ht="19.5" customHeight="1">
      <c r="A300" s="70"/>
      <c r="B300" s="71">
        <f>'全日本予選参加ﾁｰﾑ'!$N$5</f>
        <v>0</v>
      </c>
      <c r="C300" s="70"/>
      <c r="D300" s="70"/>
      <c r="E300" s="72"/>
      <c r="F300" s="70"/>
      <c r="G300" s="71">
        <f aca="true" t="shared" si="24" ref="G300:G312">$B300</f>
        <v>0</v>
      </c>
      <c r="K300" s="70"/>
      <c r="L300" s="71">
        <f>'全日本予選参加ﾁｰﾑ'!$N$5</f>
        <v>0</v>
      </c>
      <c r="M300" s="70"/>
      <c r="N300" s="70"/>
      <c r="O300" s="72"/>
      <c r="P300" s="70"/>
      <c r="Q300" s="71">
        <f aca="true" t="shared" si="25" ref="Q300:Q312">$B300</f>
        <v>0</v>
      </c>
    </row>
    <row r="301" spans="1:17" s="7" customFormat="1" ht="19.5" customHeight="1">
      <c r="A301" s="70"/>
      <c r="B301" s="71">
        <f>'全日本予選参加ﾁｰﾑ'!$N$6</f>
        <v>0</v>
      </c>
      <c r="C301" s="70"/>
      <c r="D301" s="70"/>
      <c r="E301" s="72"/>
      <c r="F301" s="70"/>
      <c r="G301" s="71">
        <f t="shared" si="24"/>
        <v>0</v>
      </c>
      <c r="K301" s="70"/>
      <c r="L301" s="71">
        <f>'全日本予選参加ﾁｰﾑ'!$N$6</f>
        <v>0</v>
      </c>
      <c r="M301" s="70"/>
      <c r="N301" s="70"/>
      <c r="O301" s="72"/>
      <c r="P301" s="70"/>
      <c r="Q301" s="71">
        <f t="shared" si="25"/>
        <v>0</v>
      </c>
    </row>
    <row r="302" spans="1:17" s="7" customFormat="1" ht="19.5" customHeight="1">
      <c r="A302" s="70"/>
      <c r="B302" s="71">
        <f>'全日本予選参加ﾁｰﾑ'!$N$7</f>
        <v>0</v>
      </c>
      <c r="C302" s="70"/>
      <c r="D302" s="70"/>
      <c r="E302" s="72"/>
      <c r="F302" s="70"/>
      <c r="G302" s="71">
        <f t="shared" si="24"/>
        <v>0</v>
      </c>
      <c r="K302" s="70"/>
      <c r="L302" s="71">
        <f>'全日本予選参加ﾁｰﾑ'!$N$7</f>
        <v>0</v>
      </c>
      <c r="M302" s="70"/>
      <c r="N302" s="70"/>
      <c r="O302" s="72"/>
      <c r="P302" s="70"/>
      <c r="Q302" s="71">
        <f t="shared" si="25"/>
        <v>0</v>
      </c>
    </row>
    <row r="303" spans="1:17" s="7" customFormat="1" ht="19.5" customHeight="1">
      <c r="A303" s="70"/>
      <c r="B303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303" s="70"/>
      <c r="D303" s="70"/>
      <c r="E303" s="72"/>
      <c r="F303" s="70"/>
      <c r="G303" s="71" t="str">
        <f t="shared" si="24"/>
        <v>入金日　平成5年　4月30日　日曜日</v>
      </c>
      <c r="K303" s="70"/>
      <c r="L303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303" s="70"/>
      <c r="N303" s="70"/>
      <c r="O303" s="72"/>
      <c r="P303" s="70"/>
      <c r="Q303" s="71" t="str">
        <f t="shared" si="25"/>
        <v>入金日　平成5年　4月30日　日曜日</v>
      </c>
    </row>
    <row r="304" spans="1:17" s="7" customFormat="1" ht="19.5" customHeight="1">
      <c r="A304" s="70"/>
      <c r="B304" s="71">
        <f>'全日本予選参加ﾁｰﾑ'!$N$9</f>
        <v>0</v>
      </c>
      <c r="C304" s="70"/>
      <c r="D304" s="70"/>
      <c r="E304" s="72"/>
      <c r="F304" s="70"/>
      <c r="G304" s="71">
        <f t="shared" si="24"/>
        <v>0</v>
      </c>
      <c r="K304" s="70"/>
      <c r="L304" s="71">
        <f>'全日本予選参加ﾁｰﾑ'!$N$9</f>
        <v>0</v>
      </c>
      <c r="M304" s="70"/>
      <c r="N304" s="70"/>
      <c r="O304" s="72"/>
      <c r="P304" s="70"/>
      <c r="Q304" s="71">
        <f t="shared" si="25"/>
        <v>0</v>
      </c>
    </row>
    <row r="305" spans="1:17" s="7" customFormat="1" ht="19.5" customHeight="1">
      <c r="A305" s="70"/>
      <c r="B305" s="71" t="s">
        <v>76</v>
      </c>
      <c r="C305" s="70"/>
      <c r="D305" s="70"/>
      <c r="E305" s="72"/>
      <c r="F305" s="70"/>
      <c r="G305" s="71" t="str">
        <f t="shared" si="24"/>
        <v>上記正に領収致しました。</v>
      </c>
      <c r="K305" s="70"/>
      <c r="L305" s="71" t="s">
        <v>76</v>
      </c>
      <c r="M305" s="70"/>
      <c r="N305" s="70"/>
      <c r="O305" s="72"/>
      <c r="P305" s="70"/>
      <c r="Q305" s="71" t="str">
        <f t="shared" si="25"/>
        <v>上記正に領収致しました。</v>
      </c>
    </row>
    <row r="306" spans="1:17" s="7" customFormat="1" ht="19.5" customHeight="1">
      <c r="A306" s="70"/>
      <c r="B306" s="71">
        <f>'全日本予選参加ﾁｰﾑ'!$N$11</f>
        <v>0</v>
      </c>
      <c r="C306" s="70"/>
      <c r="D306" s="70"/>
      <c r="E306" s="72"/>
      <c r="F306" s="70"/>
      <c r="G306" s="71">
        <f t="shared" si="24"/>
        <v>0</v>
      </c>
      <c r="K306" s="70"/>
      <c r="L306" s="71">
        <f>'全日本予選参加ﾁｰﾑ'!$N$11</f>
        <v>0</v>
      </c>
      <c r="M306" s="70"/>
      <c r="N306" s="70"/>
      <c r="O306" s="72"/>
      <c r="P306" s="70"/>
      <c r="Q306" s="71">
        <f t="shared" si="25"/>
        <v>0</v>
      </c>
    </row>
    <row r="307" spans="1:17" s="7" customFormat="1" ht="19.5" customHeight="1">
      <c r="A307" s="70"/>
      <c r="B307" s="71" t="str">
        <f>'全日本予選参加ﾁｰﾑ'!$N$12</f>
        <v>宮古地区小学生バレーボール連盟</v>
      </c>
      <c r="C307" s="70"/>
      <c r="D307" s="70"/>
      <c r="E307" s="72"/>
      <c r="F307" s="70"/>
      <c r="G307" s="71" t="str">
        <f t="shared" si="24"/>
        <v>宮古地区小学生バレーボール連盟</v>
      </c>
      <c r="K307" s="70"/>
      <c r="L307" s="71" t="str">
        <f>'全日本予選参加ﾁｰﾑ'!$N$12</f>
        <v>宮古地区小学生バレーボール連盟</v>
      </c>
      <c r="M307" s="70"/>
      <c r="N307" s="70"/>
      <c r="O307" s="72"/>
      <c r="P307" s="70"/>
      <c r="Q307" s="71" t="str">
        <f t="shared" si="25"/>
        <v>宮古地区小学生バレーボール連盟</v>
      </c>
    </row>
    <row r="308" spans="1:17" s="7" customFormat="1" ht="19.5" customHeight="1">
      <c r="A308" s="70"/>
      <c r="B308" s="71" t="str">
        <f>'全日本予選参加ﾁｰﾑ'!$N$13&amp;" 　印"</f>
        <v>会　　長　　漢那　則朋 　印</v>
      </c>
      <c r="C308" s="70"/>
      <c r="D308" s="70"/>
      <c r="E308" s="72"/>
      <c r="F308" s="70"/>
      <c r="G308" s="71" t="str">
        <f t="shared" si="24"/>
        <v>会　　長　　漢那　則朋 　印</v>
      </c>
      <c r="K308" s="70"/>
      <c r="L308" s="71" t="str">
        <f>'全日本予選参加ﾁｰﾑ'!$N$13&amp;" 　印"</f>
        <v>会　　長　　漢那　則朋 　印</v>
      </c>
      <c r="M308" s="70"/>
      <c r="N308" s="70"/>
      <c r="O308" s="72"/>
      <c r="P308" s="70"/>
      <c r="Q308" s="71" t="str">
        <f t="shared" si="25"/>
        <v>会　　長　　漢那　則朋 　印</v>
      </c>
    </row>
    <row r="309" spans="1:17" s="7" customFormat="1" ht="19.5" customHeight="1">
      <c r="A309" s="70"/>
      <c r="B309" s="71">
        <f>'全日本予選参加ﾁｰﾑ'!$N$14</f>
        <v>0</v>
      </c>
      <c r="C309" s="70"/>
      <c r="D309" s="70"/>
      <c r="E309" s="72"/>
      <c r="F309" s="70"/>
      <c r="G309" s="71">
        <f t="shared" si="24"/>
        <v>0</v>
      </c>
      <c r="K309" s="70"/>
      <c r="L309" s="71">
        <f>'全日本予選参加ﾁｰﾑ'!$N$14</f>
        <v>0</v>
      </c>
      <c r="M309" s="70"/>
      <c r="N309" s="70"/>
      <c r="O309" s="72"/>
      <c r="P309" s="70"/>
      <c r="Q309" s="71">
        <f t="shared" si="25"/>
        <v>0</v>
      </c>
    </row>
    <row r="310" spans="1:17" s="7" customFormat="1" ht="19.5" customHeight="1">
      <c r="A310" s="70"/>
      <c r="B310" s="71">
        <f>'全日本予選参加ﾁｰﾑ'!$N$15</f>
        <v>0</v>
      </c>
      <c r="C310" s="70"/>
      <c r="D310" s="70"/>
      <c r="E310" s="72"/>
      <c r="F310" s="70"/>
      <c r="G310" s="71">
        <f t="shared" si="24"/>
        <v>0</v>
      </c>
      <c r="K310" s="70"/>
      <c r="L310" s="71">
        <f>'全日本予選参加ﾁｰﾑ'!$N$15</f>
        <v>0</v>
      </c>
      <c r="M310" s="70"/>
      <c r="N310" s="70"/>
      <c r="O310" s="72"/>
      <c r="P310" s="70"/>
      <c r="Q310" s="71">
        <f t="shared" si="25"/>
        <v>0</v>
      </c>
    </row>
    <row r="311" spans="1:17" ht="19.5" customHeight="1">
      <c r="A311" s="17"/>
      <c r="B311" s="71">
        <f>'全日本予選参加ﾁｰﾑ'!$N$16</f>
        <v>0</v>
      </c>
      <c r="C311" s="17"/>
      <c r="D311" s="17"/>
      <c r="E311" s="68"/>
      <c r="F311" s="17"/>
      <c r="G311" s="71">
        <f t="shared" si="24"/>
        <v>0</v>
      </c>
      <c r="K311" s="17"/>
      <c r="L311" s="71">
        <f>'全日本予選参加ﾁｰﾑ'!$N$16</f>
        <v>0</v>
      </c>
      <c r="M311" s="17"/>
      <c r="N311" s="17"/>
      <c r="O311" s="68"/>
      <c r="P311" s="17"/>
      <c r="Q311" s="71">
        <f t="shared" si="25"/>
        <v>0</v>
      </c>
    </row>
    <row r="312" spans="1:17" ht="19.5" customHeight="1">
      <c r="A312" s="17"/>
      <c r="B312" s="71">
        <f>'全日本予選参加ﾁｰﾑ'!$N$17</f>
        <v>0</v>
      </c>
      <c r="C312" s="17"/>
      <c r="D312" s="17"/>
      <c r="E312" s="68"/>
      <c r="F312" s="17"/>
      <c r="G312" s="71">
        <f t="shared" si="24"/>
        <v>0</v>
      </c>
      <c r="K312" s="17"/>
      <c r="L312" s="71">
        <f>'全日本予選参加ﾁｰﾑ'!$N$17</f>
        <v>0</v>
      </c>
      <c r="M312" s="17"/>
      <c r="N312" s="17"/>
      <c r="O312" s="68"/>
      <c r="P312" s="17"/>
      <c r="Q312" s="71">
        <f t="shared" si="25"/>
        <v>0</v>
      </c>
    </row>
    <row r="313" spans="1:20" ht="23.25">
      <c r="A313" s="726" t="s">
        <v>74</v>
      </c>
      <c r="B313" s="726"/>
      <c r="C313" s="726"/>
      <c r="D313" s="726"/>
      <c r="E313" s="727"/>
      <c r="F313" s="726" t="s">
        <v>66</v>
      </c>
      <c r="G313" s="726"/>
      <c r="H313" s="726"/>
      <c r="I313" s="726"/>
      <c r="J313" s="726"/>
      <c r="K313" s="726" t="s">
        <v>74</v>
      </c>
      <c r="L313" s="726"/>
      <c r="M313" s="726"/>
      <c r="N313" s="726"/>
      <c r="O313" s="727"/>
      <c r="P313" s="726" t="s">
        <v>66</v>
      </c>
      <c r="Q313" s="726"/>
      <c r="R313" s="726"/>
      <c r="S313" s="726"/>
      <c r="T313" s="726"/>
    </row>
    <row r="314" spans="1:16" ht="24" customHeight="1">
      <c r="A314" s="67"/>
      <c r="B314" s="17"/>
      <c r="C314" s="17"/>
      <c r="D314" s="17"/>
      <c r="E314" s="68"/>
      <c r="F314" s="17"/>
      <c r="K314" s="67"/>
      <c r="L314" s="17"/>
      <c r="M314" s="17"/>
      <c r="N314" s="17"/>
      <c r="O314" s="68"/>
      <c r="P314" s="17"/>
    </row>
    <row r="315" spans="1:20" ht="23.25">
      <c r="A315" s="723" t="str">
        <f>'全日本予選参加ﾁｰﾑ'!C16&amp;"　"&amp;'全日本予選参加ﾁｰﾑ'!D16&amp;"　様"</f>
        <v>　　様</v>
      </c>
      <c r="B315" s="724"/>
      <c r="C315" s="724"/>
      <c r="D315" s="724"/>
      <c r="E315" s="725"/>
      <c r="F315" s="723" t="str">
        <f>A315</f>
        <v>　　様</v>
      </c>
      <c r="G315" s="723"/>
      <c r="H315" s="723"/>
      <c r="I315" s="723"/>
      <c r="J315" s="723"/>
      <c r="K315" s="723" t="str">
        <f>'全日本予選参加ﾁｰﾑ'!I16&amp;"　"&amp;'全日本予選参加ﾁｰﾑ'!J16&amp;"　様"</f>
        <v>　　様</v>
      </c>
      <c r="L315" s="724"/>
      <c r="M315" s="724"/>
      <c r="N315" s="724"/>
      <c r="O315" s="725"/>
      <c r="P315" s="723" t="str">
        <f>K315</f>
        <v>　　様</v>
      </c>
      <c r="Q315" s="723"/>
      <c r="R315" s="723"/>
      <c r="S315" s="723"/>
      <c r="T315" s="723"/>
    </row>
    <row r="316" spans="1:16" ht="19.5" customHeight="1">
      <c r="A316" s="69"/>
      <c r="B316" s="17"/>
      <c r="C316" s="17"/>
      <c r="D316" s="17"/>
      <c r="E316" s="68"/>
      <c r="F316" s="17"/>
      <c r="K316" s="69"/>
      <c r="L316" s="17"/>
      <c r="M316" s="17"/>
      <c r="N316" s="17"/>
      <c r="O316" s="68"/>
      <c r="P316" s="17"/>
    </row>
    <row r="317" spans="1:16" ht="19.5" customHeight="1">
      <c r="A317" s="69"/>
      <c r="B317" s="17"/>
      <c r="C317" s="17"/>
      <c r="D317" s="17"/>
      <c r="E317" s="68"/>
      <c r="F317" s="17"/>
      <c r="K317" s="69"/>
      <c r="L317" s="17"/>
      <c r="M317" s="17"/>
      <c r="N317" s="17"/>
      <c r="O317" s="68"/>
      <c r="P317" s="17"/>
    </row>
    <row r="318" spans="1:20" ht="19.5" customHeight="1">
      <c r="A318" s="720">
        <f>'全日本予選参加ﾁｰﾑ'!E16</f>
        <v>0</v>
      </c>
      <c r="B318" s="721"/>
      <c r="C318" s="721"/>
      <c r="D318" s="721"/>
      <c r="E318" s="722"/>
      <c r="F318" s="720">
        <f>A318</f>
        <v>0</v>
      </c>
      <c r="G318" s="721"/>
      <c r="H318" s="721"/>
      <c r="I318" s="721"/>
      <c r="J318" s="721"/>
      <c r="K318" s="720">
        <f>'全日本予選参加ﾁｰﾑ'!K16</f>
        <v>0</v>
      </c>
      <c r="L318" s="721"/>
      <c r="M318" s="721"/>
      <c r="N318" s="721"/>
      <c r="O318" s="722"/>
      <c r="P318" s="720">
        <f>K318</f>
        <v>0</v>
      </c>
      <c r="Q318" s="721"/>
      <c r="R318" s="721"/>
      <c r="S318" s="721"/>
      <c r="T318" s="721"/>
    </row>
    <row r="319" spans="1:16" ht="19.5" customHeight="1">
      <c r="A319" s="69"/>
      <c r="B319" s="17"/>
      <c r="C319" s="17"/>
      <c r="D319" s="17"/>
      <c r="E319" s="68"/>
      <c r="F319" s="17"/>
      <c r="K319" s="69"/>
      <c r="L319" s="17"/>
      <c r="M319" s="17"/>
      <c r="N319" s="17"/>
      <c r="O319" s="68"/>
      <c r="P319" s="17"/>
    </row>
    <row r="320" spans="1:17" s="7" customFormat="1" ht="19.5" customHeight="1">
      <c r="A320" s="70"/>
      <c r="B320" s="71" t="s">
        <v>75</v>
      </c>
      <c r="C320" s="70"/>
      <c r="D320" s="70"/>
      <c r="E320" s="72"/>
      <c r="F320" s="70"/>
      <c r="G320" s="71" t="str">
        <f>$B$8</f>
        <v>但し、</v>
      </c>
      <c r="K320" s="70"/>
      <c r="L320" s="71" t="s">
        <v>75</v>
      </c>
      <c r="M320" s="70"/>
      <c r="N320" s="70"/>
      <c r="O320" s="72"/>
      <c r="P320" s="70"/>
      <c r="Q320" s="71" t="str">
        <f>$B$8</f>
        <v>但し、</v>
      </c>
    </row>
    <row r="321" spans="1:17" s="7" customFormat="1" ht="19.5" customHeight="1">
      <c r="A321" s="70"/>
      <c r="B321" s="71" t="str">
        <f>'全日本予選参加ﾁｰﾑ'!$N$2</f>
        <v>第3回宮古地区大会３・４年生大会</v>
      </c>
      <c r="C321" s="70"/>
      <c r="D321" s="70"/>
      <c r="E321" s="72"/>
      <c r="F321" s="70"/>
      <c r="G321" s="71" t="str">
        <f>$B$9</f>
        <v>第3回宮古地区大会３・４年生大会</v>
      </c>
      <c r="K321" s="70"/>
      <c r="L321" s="71" t="str">
        <f>'全日本予選参加ﾁｰﾑ'!$N$2</f>
        <v>第3回宮古地区大会３・４年生大会</v>
      </c>
      <c r="M321" s="70"/>
      <c r="N321" s="70"/>
      <c r="O321" s="72"/>
      <c r="P321" s="70"/>
      <c r="Q321" s="71" t="str">
        <f>$B$9</f>
        <v>第3回宮古地区大会３・４年生大会</v>
      </c>
    </row>
    <row r="322" spans="1:17" s="7" customFormat="1" ht="19.5" customHeight="1">
      <c r="A322" s="70"/>
      <c r="B322" s="71" t="str">
        <f>'全日本予選参加ﾁｰﾑ'!$N$3</f>
        <v>第44回新報児童オリンピックU-１０地区大会</v>
      </c>
      <c r="C322" s="71"/>
      <c r="D322" s="70"/>
      <c r="E322" s="72"/>
      <c r="F322" s="70"/>
      <c r="G322" s="71" t="str">
        <f>$B$10</f>
        <v>第44回新報児童オリンピックU-１０地区大会</v>
      </c>
      <c r="K322" s="70"/>
      <c r="L322" s="71" t="str">
        <f>'全日本予選参加ﾁｰﾑ'!$N$3</f>
        <v>第44回新報児童オリンピックU-１０地区大会</v>
      </c>
      <c r="M322" s="71"/>
      <c r="N322" s="70"/>
      <c r="O322" s="72"/>
      <c r="P322" s="70"/>
      <c r="Q322" s="71" t="str">
        <f>$B$10</f>
        <v>第44回新報児童オリンピックU-１０地区大会</v>
      </c>
    </row>
    <row r="323" spans="1:17" s="7" customFormat="1" ht="19.5" customHeight="1">
      <c r="A323" s="70"/>
      <c r="B323" s="71" t="str">
        <f>'全日本予選参加ﾁｰﾑ'!$N$4</f>
        <v>参加料として</v>
      </c>
      <c r="C323" s="71"/>
      <c r="D323" s="70"/>
      <c r="E323" s="72"/>
      <c r="F323" s="70"/>
      <c r="G323" s="71" t="str">
        <f>$B$11</f>
        <v>参加料として</v>
      </c>
      <c r="K323" s="70"/>
      <c r="L323" s="71" t="str">
        <f>'全日本予選参加ﾁｰﾑ'!$N$4</f>
        <v>参加料として</v>
      </c>
      <c r="M323" s="71"/>
      <c r="N323" s="70"/>
      <c r="O323" s="72"/>
      <c r="P323" s="70"/>
      <c r="Q323" s="71" t="str">
        <f>$B$11</f>
        <v>参加料として</v>
      </c>
    </row>
    <row r="324" spans="1:17" s="7" customFormat="1" ht="19.5" customHeight="1">
      <c r="A324" s="70"/>
      <c r="B324" s="71">
        <f>'全日本予選参加ﾁｰﾑ'!$N$5</f>
        <v>0</v>
      </c>
      <c r="C324" s="70"/>
      <c r="D324" s="70"/>
      <c r="E324" s="72"/>
      <c r="F324" s="70"/>
      <c r="G324" s="71">
        <f aca="true" t="shared" si="26" ref="G324:G336">$B324</f>
        <v>0</v>
      </c>
      <c r="K324" s="70"/>
      <c r="L324" s="71">
        <f>'全日本予選参加ﾁｰﾑ'!$N$5</f>
        <v>0</v>
      </c>
      <c r="M324" s="70"/>
      <c r="N324" s="70"/>
      <c r="O324" s="72"/>
      <c r="P324" s="70"/>
      <c r="Q324" s="71">
        <f aca="true" t="shared" si="27" ref="Q324:Q336">$B324</f>
        <v>0</v>
      </c>
    </row>
    <row r="325" spans="1:17" s="7" customFormat="1" ht="19.5" customHeight="1">
      <c r="A325" s="70"/>
      <c r="B325" s="71">
        <f>'全日本予選参加ﾁｰﾑ'!$N$6</f>
        <v>0</v>
      </c>
      <c r="C325" s="70"/>
      <c r="D325" s="70"/>
      <c r="E325" s="72"/>
      <c r="F325" s="70"/>
      <c r="G325" s="71">
        <f t="shared" si="26"/>
        <v>0</v>
      </c>
      <c r="K325" s="70"/>
      <c r="L325" s="71">
        <f>'全日本予選参加ﾁｰﾑ'!$N$6</f>
        <v>0</v>
      </c>
      <c r="M325" s="70"/>
      <c r="N325" s="70"/>
      <c r="O325" s="72"/>
      <c r="P325" s="70"/>
      <c r="Q325" s="71">
        <f t="shared" si="27"/>
        <v>0</v>
      </c>
    </row>
    <row r="326" spans="1:17" s="7" customFormat="1" ht="19.5" customHeight="1">
      <c r="A326" s="70"/>
      <c r="B326" s="71">
        <f>'全日本予選参加ﾁｰﾑ'!$N$7</f>
        <v>0</v>
      </c>
      <c r="C326" s="70"/>
      <c r="D326" s="70"/>
      <c r="E326" s="72"/>
      <c r="F326" s="70"/>
      <c r="G326" s="71">
        <f t="shared" si="26"/>
        <v>0</v>
      </c>
      <c r="K326" s="70"/>
      <c r="L326" s="71">
        <f>'全日本予選参加ﾁｰﾑ'!$N$7</f>
        <v>0</v>
      </c>
      <c r="M326" s="70"/>
      <c r="N326" s="70"/>
      <c r="O326" s="72"/>
      <c r="P326" s="70"/>
      <c r="Q326" s="71">
        <f t="shared" si="27"/>
        <v>0</v>
      </c>
    </row>
    <row r="327" spans="1:17" s="7" customFormat="1" ht="19.5" customHeight="1">
      <c r="A327" s="70"/>
      <c r="B327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327" s="70"/>
      <c r="D327" s="70"/>
      <c r="E327" s="72"/>
      <c r="F327" s="70"/>
      <c r="G327" s="71" t="str">
        <f t="shared" si="26"/>
        <v>入金日　平成5年　4月30日　日曜日</v>
      </c>
      <c r="K327" s="70"/>
      <c r="L327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327" s="70"/>
      <c r="N327" s="70"/>
      <c r="O327" s="72"/>
      <c r="P327" s="70"/>
      <c r="Q327" s="71" t="str">
        <f t="shared" si="27"/>
        <v>入金日　平成5年　4月30日　日曜日</v>
      </c>
    </row>
    <row r="328" spans="1:17" s="7" customFormat="1" ht="19.5" customHeight="1">
      <c r="A328" s="70"/>
      <c r="B328" s="71">
        <f>'全日本予選参加ﾁｰﾑ'!$N$9</f>
        <v>0</v>
      </c>
      <c r="C328" s="70"/>
      <c r="D328" s="70"/>
      <c r="E328" s="72"/>
      <c r="F328" s="70"/>
      <c r="G328" s="71">
        <f t="shared" si="26"/>
        <v>0</v>
      </c>
      <c r="K328" s="70"/>
      <c r="L328" s="71">
        <f>'全日本予選参加ﾁｰﾑ'!$N$9</f>
        <v>0</v>
      </c>
      <c r="M328" s="70"/>
      <c r="N328" s="70"/>
      <c r="O328" s="72"/>
      <c r="P328" s="70"/>
      <c r="Q328" s="71">
        <f t="shared" si="27"/>
        <v>0</v>
      </c>
    </row>
    <row r="329" spans="1:17" s="7" customFormat="1" ht="19.5" customHeight="1">
      <c r="A329" s="70"/>
      <c r="B329" s="71" t="s">
        <v>76</v>
      </c>
      <c r="C329" s="70"/>
      <c r="D329" s="70"/>
      <c r="E329" s="72"/>
      <c r="F329" s="70"/>
      <c r="G329" s="71" t="str">
        <f t="shared" si="26"/>
        <v>上記正に領収致しました。</v>
      </c>
      <c r="K329" s="70"/>
      <c r="L329" s="71" t="s">
        <v>76</v>
      </c>
      <c r="M329" s="70"/>
      <c r="N329" s="70"/>
      <c r="O329" s="72"/>
      <c r="P329" s="70"/>
      <c r="Q329" s="71" t="str">
        <f t="shared" si="27"/>
        <v>上記正に領収致しました。</v>
      </c>
    </row>
    <row r="330" spans="1:17" s="7" customFormat="1" ht="19.5" customHeight="1">
      <c r="A330" s="70"/>
      <c r="B330" s="71">
        <f>'全日本予選参加ﾁｰﾑ'!$N$11</f>
        <v>0</v>
      </c>
      <c r="C330" s="70"/>
      <c r="D330" s="70"/>
      <c r="E330" s="72"/>
      <c r="F330" s="70"/>
      <c r="G330" s="71">
        <f t="shared" si="26"/>
        <v>0</v>
      </c>
      <c r="K330" s="70"/>
      <c r="L330" s="71">
        <f>'全日本予選参加ﾁｰﾑ'!$N$11</f>
        <v>0</v>
      </c>
      <c r="M330" s="70"/>
      <c r="N330" s="70"/>
      <c r="O330" s="72"/>
      <c r="P330" s="70"/>
      <c r="Q330" s="71">
        <f t="shared" si="27"/>
        <v>0</v>
      </c>
    </row>
    <row r="331" spans="1:17" s="7" customFormat="1" ht="19.5" customHeight="1">
      <c r="A331" s="70"/>
      <c r="B331" s="71" t="str">
        <f>'全日本予選参加ﾁｰﾑ'!$N$12</f>
        <v>宮古地区小学生バレーボール連盟</v>
      </c>
      <c r="C331" s="70"/>
      <c r="D331" s="70"/>
      <c r="E331" s="72"/>
      <c r="F331" s="70"/>
      <c r="G331" s="71" t="str">
        <f t="shared" si="26"/>
        <v>宮古地区小学生バレーボール連盟</v>
      </c>
      <c r="K331" s="70"/>
      <c r="L331" s="71" t="str">
        <f>'全日本予選参加ﾁｰﾑ'!$N$12</f>
        <v>宮古地区小学生バレーボール連盟</v>
      </c>
      <c r="M331" s="70"/>
      <c r="N331" s="70"/>
      <c r="O331" s="72"/>
      <c r="P331" s="70"/>
      <c r="Q331" s="71" t="str">
        <f t="shared" si="27"/>
        <v>宮古地区小学生バレーボール連盟</v>
      </c>
    </row>
    <row r="332" spans="1:17" s="7" customFormat="1" ht="19.5" customHeight="1">
      <c r="A332" s="70"/>
      <c r="B332" s="71" t="str">
        <f>'全日本予選参加ﾁｰﾑ'!$N$13&amp;" 　印"</f>
        <v>会　　長　　漢那　則朋 　印</v>
      </c>
      <c r="C332" s="70"/>
      <c r="D332" s="70"/>
      <c r="E332" s="72"/>
      <c r="F332" s="70"/>
      <c r="G332" s="71" t="str">
        <f t="shared" si="26"/>
        <v>会　　長　　漢那　則朋 　印</v>
      </c>
      <c r="K332" s="70"/>
      <c r="L332" s="71" t="str">
        <f>'全日本予選参加ﾁｰﾑ'!$N$13&amp;" 　印"</f>
        <v>会　　長　　漢那　則朋 　印</v>
      </c>
      <c r="M332" s="70"/>
      <c r="N332" s="70"/>
      <c r="O332" s="72"/>
      <c r="P332" s="70"/>
      <c r="Q332" s="71" t="str">
        <f t="shared" si="27"/>
        <v>会　　長　　漢那　則朋 　印</v>
      </c>
    </row>
    <row r="333" spans="1:17" s="7" customFormat="1" ht="19.5" customHeight="1">
      <c r="A333" s="70"/>
      <c r="B333" s="71">
        <f>'全日本予選参加ﾁｰﾑ'!$N$14</f>
        <v>0</v>
      </c>
      <c r="C333" s="70"/>
      <c r="D333" s="70"/>
      <c r="E333" s="72"/>
      <c r="F333" s="70"/>
      <c r="G333" s="71">
        <f t="shared" si="26"/>
        <v>0</v>
      </c>
      <c r="K333" s="70"/>
      <c r="L333" s="71">
        <f>'全日本予選参加ﾁｰﾑ'!$N$14</f>
        <v>0</v>
      </c>
      <c r="M333" s="70"/>
      <c r="N333" s="70"/>
      <c r="O333" s="72"/>
      <c r="P333" s="70"/>
      <c r="Q333" s="71">
        <f t="shared" si="27"/>
        <v>0</v>
      </c>
    </row>
    <row r="334" spans="1:17" s="7" customFormat="1" ht="19.5" customHeight="1">
      <c r="A334" s="70"/>
      <c r="B334" s="71">
        <f>'全日本予選参加ﾁｰﾑ'!$N$15</f>
        <v>0</v>
      </c>
      <c r="C334" s="70"/>
      <c r="D334" s="70"/>
      <c r="E334" s="72"/>
      <c r="F334" s="70"/>
      <c r="G334" s="71">
        <f t="shared" si="26"/>
        <v>0</v>
      </c>
      <c r="K334" s="70"/>
      <c r="L334" s="71">
        <f>'全日本予選参加ﾁｰﾑ'!$N$15</f>
        <v>0</v>
      </c>
      <c r="M334" s="70"/>
      <c r="N334" s="70"/>
      <c r="O334" s="72"/>
      <c r="P334" s="70"/>
      <c r="Q334" s="71">
        <f t="shared" si="27"/>
        <v>0</v>
      </c>
    </row>
    <row r="335" spans="1:17" ht="19.5" customHeight="1">
      <c r="A335" s="17"/>
      <c r="B335" s="71">
        <f>'全日本予選参加ﾁｰﾑ'!$N$16</f>
        <v>0</v>
      </c>
      <c r="C335" s="17"/>
      <c r="D335" s="17"/>
      <c r="E335" s="68"/>
      <c r="F335" s="17"/>
      <c r="G335" s="71">
        <f t="shared" si="26"/>
        <v>0</v>
      </c>
      <c r="K335" s="17"/>
      <c r="L335" s="71">
        <f>'全日本予選参加ﾁｰﾑ'!$N$16</f>
        <v>0</v>
      </c>
      <c r="M335" s="17"/>
      <c r="N335" s="17"/>
      <c r="O335" s="68"/>
      <c r="P335" s="17"/>
      <c r="Q335" s="71">
        <f t="shared" si="27"/>
        <v>0</v>
      </c>
    </row>
    <row r="336" spans="1:17" ht="19.5" customHeight="1">
      <c r="A336" s="17"/>
      <c r="B336" s="71">
        <f>'全日本予選参加ﾁｰﾑ'!$N$17</f>
        <v>0</v>
      </c>
      <c r="C336" s="17"/>
      <c r="D336" s="17"/>
      <c r="E336" s="68"/>
      <c r="F336" s="17"/>
      <c r="G336" s="71">
        <f t="shared" si="26"/>
        <v>0</v>
      </c>
      <c r="K336" s="17"/>
      <c r="L336" s="71">
        <f>'全日本予選参加ﾁｰﾑ'!$N$17</f>
        <v>0</v>
      </c>
      <c r="M336" s="17"/>
      <c r="N336" s="17"/>
      <c r="O336" s="68"/>
      <c r="P336" s="17"/>
      <c r="Q336" s="71">
        <f t="shared" si="27"/>
        <v>0</v>
      </c>
    </row>
    <row r="337" spans="1:20" ht="23.25">
      <c r="A337" s="726" t="s">
        <v>74</v>
      </c>
      <c r="B337" s="726"/>
      <c r="C337" s="726"/>
      <c r="D337" s="726"/>
      <c r="E337" s="727"/>
      <c r="F337" s="726" t="s">
        <v>66</v>
      </c>
      <c r="G337" s="726"/>
      <c r="H337" s="726"/>
      <c r="I337" s="726"/>
      <c r="J337" s="726"/>
      <c r="K337" s="726" t="s">
        <v>74</v>
      </c>
      <c r="L337" s="726"/>
      <c r="M337" s="726"/>
      <c r="N337" s="726"/>
      <c r="O337" s="727"/>
      <c r="P337" s="726" t="s">
        <v>66</v>
      </c>
      <c r="Q337" s="726"/>
      <c r="R337" s="726"/>
      <c r="S337" s="726"/>
      <c r="T337" s="726"/>
    </row>
    <row r="338" spans="1:16" ht="24" customHeight="1">
      <c r="A338" s="67"/>
      <c r="B338" s="17"/>
      <c r="C338" s="17"/>
      <c r="D338" s="17"/>
      <c r="E338" s="68"/>
      <c r="F338" s="17"/>
      <c r="K338" s="67"/>
      <c r="L338" s="17"/>
      <c r="M338" s="17"/>
      <c r="N338" s="17"/>
      <c r="O338" s="68"/>
      <c r="P338" s="17"/>
    </row>
    <row r="339" spans="1:20" ht="23.25">
      <c r="A339" s="723" t="str">
        <f>'全日本予選参加ﾁｰﾑ'!C17&amp;"　"&amp;'全日本予選参加ﾁｰﾑ'!D17&amp;"　様"</f>
        <v>　　様</v>
      </c>
      <c r="B339" s="724"/>
      <c r="C339" s="724"/>
      <c r="D339" s="724"/>
      <c r="E339" s="725"/>
      <c r="F339" s="723" t="str">
        <f>A339</f>
        <v>　　様</v>
      </c>
      <c r="G339" s="723"/>
      <c r="H339" s="723"/>
      <c r="I339" s="723"/>
      <c r="J339" s="723"/>
      <c r="K339" s="723" t="str">
        <f>'全日本予選参加ﾁｰﾑ'!I17&amp;"　"&amp;'全日本予選参加ﾁｰﾑ'!J17&amp;"　様"</f>
        <v>　　様</v>
      </c>
      <c r="L339" s="724"/>
      <c r="M339" s="724"/>
      <c r="N339" s="724"/>
      <c r="O339" s="725"/>
      <c r="P339" s="723" t="str">
        <f>K339</f>
        <v>　　様</v>
      </c>
      <c r="Q339" s="723"/>
      <c r="R339" s="723"/>
      <c r="S339" s="723"/>
      <c r="T339" s="723"/>
    </row>
    <row r="340" spans="1:16" ht="19.5" customHeight="1">
      <c r="A340" s="69"/>
      <c r="B340" s="17"/>
      <c r="C340" s="17"/>
      <c r="D340" s="17"/>
      <c r="E340" s="68"/>
      <c r="F340" s="17"/>
      <c r="K340" s="69"/>
      <c r="L340" s="17"/>
      <c r="M340" s="17"/>
      <c r="N340" s="17"/>
      <c r="O340" s="68"/>
      <c r="P340" s="17"/>
    </row>
    <row r="341" spans="1:16" ht="19.5" customHeight="1">
      <c r="A341" s="69"/>
      <c r="B341" s="17"/>
      <c r="C341" s="17"/>
      <c r="D341" s="17"/>
      <c r="E341" s="68"/>
      <c r="F341" s="17"/>
      <c r="K341" s="69"/>
      <c r="L341" s="17"/>
      <c r="M341" s="17"/>
      <c r="N341" s="17"/>
      <c r="O341" s="68"/>
      <c r="P341" s="17"/>
    </row>
    <row r="342" spans="1:20" ht="19.5" customHeight="1">
      <c r="A342" s="720">
        <f>'全日本予選参加ﾁｰﾑ'!E17</f>
        <v>0</v>
      </c>
      <c r="B342" s="721"/>
      <c r="C342" s="721"/>
      <c r="D342" s="721"/>
      <c r="E342" s="722"/>
      <c r="F342" s="720">
        <f>A342</f>
        <v>0</v>
      </c>
      <c r="G342" s="721"/>
      <c r="H342" s="721"/>
      <c r="I342" s="721"/>
      <c r="J342" s="721"/>
      <c r="K342" s="720">
        <f>'全日本予選参加ﾁｰﾑ'!K17</f>
        <v>0</v>
      </c>
      <c r="L342" s="721"/>
      <c r="M342" s="721"/>
      <c r="N342" s="721"/>
      <c r="O342" s="722"/>
      <c r="P342" s="720">
        <f>K342</f>
        <v>0</v>
      </c>
      <c r="Q342" s="721"/>
      <c r="R342" s="721"/>
      <c r="S342" s="721"/>
      <c r="T342" s="721"/>
    </row>
    <row r="343" spans="1:16" ht="19.5" customHeight="1">
      <c r="A343" s="69"/>
      <c r="B343" s="17"/>
      <c r="C343" s="17"/>
      <c r="D343" s="17"/>
      <c r="E343" s="68"/>
      <c r="F343" s="17"/>
      <c r="K343" s="69"/>
      <c r="L343" s="17"/>
      <c r="M343" s="17"/>
      <c r="N343" s="17"/>
      <c r="O343" s="68"/>
      <c r="P343" s="17"/>
    </row>
    <row r="344" spans="1:17" s="7" customFormat="1" ht="19.5" customHeight="1">
      <c r="A344" s="70"/>
      <c r="B344" s="71" t="s">
        <v>75</v>
      </c>
      <c r="C344" s="70"/>
      <c r="D344" s="70"/>
      <c r="E344" s="72"/>
      <c r="F344" s="70"/>
      <c r="G344" s="71" t="str">
        <f>$B$8</f>
        <v>但し、</v>
      </c>
      <c r="K344" s="70"/>
      <c r="L344" s="71" t="s">
        <v>75</v>
      </c>
      <c r="M344" s="70"/>
      <c r="N344" s="70"/>
      <c r="O344" s="72"/>
      <c r="P344" s="70"/>
      <c r="Q344" s="71" t="str">
        <f>$B$8</f>
        <v>但し、</v>
      </c>
    </row>
    <row r="345" spans="1:17" s="7" customFormat="1" ht="19.5" customHeight="1">
      <c r="A345" s="70"/>
      <c r="B345" s="71" t="str">
        <f>'全日本予選参加ﾁｰﾑ'!$N$2</f>
        <v>第3回宮古地区大会３・４年生大会</v>
      </c>
      <c r="C345" s="70"/>
      <c r="D345" s="70"/>
      <c r="E345" s="72"/>
      <c r="F345" s="70"/>
      <c r="G345" s="71" t="str">
        <f>$B$9</f>
        <v>第3回宮古地区大会３・４年生大会</v>
      </c>
      <c r="K345" s="70"/>
      <c r="L345" s="71" t="str">
        <f>'全日本予選参加ﾁｰﾑ'!$N$2</f>
        <v>第3回宮古地区大会３・４年生大会</v>
      </c>
      <c r="M345" s="70"/>
      <c r="N345" s="70"/>
      <c r="O345" s="72"/>
      <c r="P345" s="70"/>
      <c r="Q345" s="71" t="str">
        <f>$B$9</f>
        <v>第3回宮古地区大会３・４年生大会</v>
      </c>
    </row>
    <row r="346" spans="1:17" s="7" customFormat="1" ht="19.5" customHeight="1">
      <c r="A346" s="70"/>
      <c r="B346" s="71" t="str">
        <f>'全日本予選参加ﾁｰﾑ'!$N$3</f>
        <v>第44回新報児童オリンピックU-１０地区大会</v>
      </c>
      <c r="C346" s="71"/>
      <c r="D346" s="70"/>
      <c r="E346" s="72"/>
      <c r="F346" s="70"/>
      <c r="G346" s="71" t="str">
        <f>$B$10</f>
        <v>第44回新報児童オリンピックU-１０地区大会</v>
      </c>
      <c r="K346" s="70"/>
      <c r="L346" s="71" t="str">
        <f>'全日本予選参加ﾁｰﾑ'!$N$3</f>
        <v>第44回新報児童オリンピックU-１０地区大会</v>
      </c>
      <c r="M346" s="71"/>
      <c r="N346" s="70"/>
      <c r="O346" s="72"/>
      <c r="P346" s="70"/>
      <c r="Q346" s="71" t="str">
        <f>$B$10</f>
        <v>第44回新報児童オリンピックU-１０地区大会</v>
      </c>
    </row>
    <row r="347" spans="1:17" s="7" customFormat="1" ht="19.5" customHeight="1">
      <c r="A347" s="70"/>
      <c r="B347" s="71" t="str">
        <f>'全日本予選参加ﾁｰﾑ'!$N$4</f>
        <v>参加料として</v>
      </c>
      <c r="C347" s="71"/>
      <c r="D347" s="70"/>
      <c r="E347" s="72"/>
      <c r="F347" s="70"/>
      <c r="G347" s="71" t="str">
        <f>$B$11</f>
        <v>参加料として</v>
      </c>
      <c r="K347" s="70"/>
      <c r="L347" s="71" t="str">
        <f>'全日本予選参加ﾁｰﾑ'!$N$4</f>
        <v>参加料として</v>
      </c>
      <c r="M347" s="71"/>
      <c r="N347" s="70"/>
      <c r="O347" s="72"/>
      <c r="P347" s="70"/>
      <c r="Q347" s="71" t="str">
        <f>$B$11</f>
        <v>参加料として</v>
      </c>
    </row>
    <row r="348" spans="1:17" s="7" customFormat="1" ht="19.5" customHeight="1">
      <c r="A348" s="70"/>
      <c r="B348" s="71">
        <f>'全日本予選参加ﾁｰﾑ'!$N$5</f>
        <v>0</v>
      </c>
      <c r="C348" s="70"/>
      <c r="D348" s="70"/>
      <c r="E348" s="72"/>
      <c r="F348" s="70"/>
      <c r="G348" s="71">
        <f aca="true" t="shared" si="28" ref="G348:G360">$B348</f>
        <v>0</v>
      </c>
      <c r="K348" s="70"/>
      <c r="L348" s="71">
        <f>'全日本予選参加ﾁｰﾑ'!$N$5</f>
        <v>0</v>
      </c>
      <c r="M348" s="70"/>
      <c r="N348" s="70"/>
      <c r="O348" s="72"/>
      <c r="P348" s="70"/>
      <c r="Q348" s="71">
        <f aca="true" t="shared" si="29" ref="Q348:Q360">$B348</f>
        <v>0</v>
      </c>
    </row>
    <row r="349" spans="1:17" s="7" customFormat="1" ht="19.5" customHeight="1">
      <c r="A349" s="70"/>
      <c r="B349" s="71">
        <f>'全日本予選参加ﾁｰﾑ'!$N$6</f>
        <v>0</v>
      </c>
      <c r="C349" s="70"/>
      <c r="D349" s="70"/>
      <c r="E349" s="72"/>
      <c r="F349" s="70"/>
      <c r="G349" s="71">
        <f t="shared" si="28"/>
        <v>0</v>
      </c>
      <c r="K349" s="70"/>
      <c r="L349" s="71">
        <f>'全日本予選参加ﾁｰﾑ'!$N$6</f>
        <v>0</v>
      </c>
      <c r="M349" s="70"/>
      <c r="N349" s="70"/>
      <c r="O349" s="72"/>
      <c r="P349" s="70"/>
      <c r="Q349" s="71">
        <f t="shared" si="29"/>
        <v>0</v>
      </c>
    </row>
    <row r="350" spans="1:17" s="7" customFormat="1" ht="19.5" customHeight="1">
      <c r="A350" s="70"/>
      <c r="B350" s="71">
        <f>'全日本予選参加ﾁｰﾑ'!$N$7</f>
        <v>0</v>
      </c>
      <c r="C350" s="70"/>
      <c r="D350" s="70"/>
      <c r="E350" s="72"/>
      <c r="F350" s="70"/>
      <c r="G350" s="71">
        <f t="shared" si="28"/>
        <v>0</v>
      </c>
      <c r="K350" s="70"/>
      <c r="L350" s="71">
        <f>'全日本予選参加ﾁｰﾑ'!$N$7</f>
        <v>0</v>
      </c>
      <c r="M350" s="70"/>
      <c r="N350" s="70"/>
      <c r="O350" s="72"/>
      <c r="P350" s="70"/>
      <c r="Q350" s="71">
        <f t="shared" si="29"/>
        <v>0</v>
      </c>
    </row>
    <row r="351" spans="1:17" s="7" customFormat="1" ht="19.5" customHeight="1">
      <c r="A351" s="70"/>
      <c r="B351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351" s="70"/>
      <c r="D351" s="70"/>
      <c r="E351" s="72"/>
      <c r="F351" s="70"/>
      <c r="G351" s="71" t="str">
        <f t="shared" si="28"/>
        <v>入金日　平成5年　4月30日　日曜日</v>
      </c>
      <c r="K351" s="70"/>
      <c r="L351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351" s="70"/>
      <c r="N351" s="70"/>
      <c r="O351" s="72"/>
      <c r="P351" s="70"/>
      <c r="Q351" s="71" t="str">
        <f t="shared" si="29"/>
        <v>入金日　平成5年　4月30日　日曜日</v>
      </c>
    </row>
    <row r="352" spans="1:17" s="7" customFormat="1" ht="19.5" customHeight="1">
      <c r="A352" s="70"/>
      <c r="B352" s="71">
        <f>'全日本予選参加ﾁｰﾑ'!$N$9</f>
        <v>0</v>
      </c>
      <c r="C352" s="70"/>
      <c r="D352" s="70"/>
      <c r="E352" s="72"/>
      <c r="F352" s="70"/>
      <c r="G352" s="71">
        <f t="shared" si="28"/>
        <v>0</v>
      </c>
      <c r="K352" s="70"/>
      <c r="L352" s="71">
        <f>'全日本予選参加ﾁｰﾑ'!$N$9</f>
        <v>0</v>
      </c>
      <c r="M352" s="70"/>
      <c r="N352" s="70"/>
      <c r="O352" s="72"/>
      <c r="P352" s="70"/>
      <c r="Q352" s="71">
        <f t="shared" si="29"/>
        <v>0</v>
      </c>
    </row>
    <row r="353" spans="1:17" s="7" customFormat="1" ht="19.5" customHeight="1">
      <c r="A353" s="70"/>
      <c r="B353" s="71" t="s">
        <v>76</v>
      </c>
      <c r="C353" s="70"/>
      <c r="D353" s="70"/>
      <c r="E353" s="72"/>
      <c r="F353" s="70"/>
      <c r="G353" s="71" t="str">
        <f t="shared" si="28"/>
        <v>上記正に領収致しました。</v>
      </c>
      <c r="K353" s="70"/>
      <c r="L353" s="71" t="s">
        <v>76</v>
      </c>
      <c r="M353" s="70"/>
      <c r="N353" s="70"/>
      <c r="O353" s="72"/>
      <c r="P353" s="70"/>
      <c r="Q353" s="71" t="str">
        <f t="shared" si="29"/>
        <v>上記正に領収致しました。</v>
      </c>
    </row>
    <row r="354" spans="1:17" s="7" customFormat="1" ht="19.5" customHeight="1">
      <c r="A354" s="70"/>
      <c r="B354" s="71">
        <f>'全日本予選参加ﾁｰﾑ'!$N$11</f>
        <v>0</v>
      </c>
      <c r="C354" s="70"/>
      <c r="D354" s="70"/>
      <c r="E354" s="72"/>
      <c r="F354" s="70"/>
      <c r="G354" s="71">
        <f t="shared" si="28"/>
        <v>0</v>
      </c>
      <c r="K354" s="70"/>
      <c r="L354" s="71">
        <f>'全日本予選参加ﾁｰﾑ'!$N$11</f>
        <v>0</v>
      </c>
      <c r="M354" s="70"/>
      <c r="N354" s="70"/>
      <c r="O354" s="72"/>
      <c r="P354" s="70"/>
      <c r="Q354" s="71">
        <f t="shared" si="29"/>
        <v>0</v>
      </c>
    </row>
    <row r="355" spans="1:17" s="7" customFormat="1" ht="19.5" customHeight="1">
      <c r="A355" s="70"/>
      <c r="B355" s="71" t="str">
        <f>'全日本予選参加ﾁｰﾑ'!$N$12</f>
        <v>宮古地区小学生バレーボール連盟</v>
      </c>
      <c r="C355" s="70"/>
      <c r="D355" s="70"/>
      <c r="E355" s="72"/>
      <c r="F355" s="70"/>
      <c r="G355" s="71" t="str">
        <f t="shared" si="28"/>
        <v>宮古地区小学生バレーボール連盟</v>
      </c>
      <c r="K355" s="70"/>
      <c r="L355" s="71" t="str">
        <f>'全日本予選参加ﾁｰﾑ'!$N$12</f>
        <v>宮古地区小学生バレーボール連盟</v>
      </c>
      <c r="M355" s="70"/>
      <c r="N355" s="70"/>
      <c r="O355" s="72"/>
      <c r="P355" s="70"/>
      <c r="Q355" s="71" t="str">
        <f t="shared" si="29"/>
        <v>宮古地区小学生バレーボール連盟</v>
      </c>
    </row>
    <row r="356" spans="1:17" s="7" customFormat="1" ht="19.5" customHeight="1">
      <c r="A356" s="70"/>
      <c r="B356" s="71" t="str">
        <f>'全日本予選参加ﾁｰﾑ'!$N$13&amp;" 　印"</f>
        <v>会　　長　　漢那　則朋 　印</v>
      </c>
      <c r="C356" s="70"/>
      <c r="D356" s="70"/>
      <c r="E356" s="72"/>
      <c r="F356" s="70"/>
      <c r="G356" s="71" t="str">
        <f t="shared" si="28"/>
        <v>会　　長　　漢那　則朋 　印</v>
      </c>
      <c r="K356" s="70"/>
      <c r="L356" s="71" t="str">
        <f>'全日本予選参加ﾁｰﾑ'!$N$13&amp;" 　印"</f>
        <v>会　　長　　漢那　則朋 　印</v>
      </c>
      <c r="M356" s="70"/>
      <c r="N356" s="70"/>
      <c r="O356" s="72"/>
      <c r="P356" s="70"/>
      <c r="Q356" s="71" t="str">
        <f t="shared" si="29"/>
        <v>会　　長　　漢那　則朋 　印</v>
      </c>
    </row>
    <row r="357" spans="1:17" s="7" customFormat="1" ht="19.5" customHeight="1">
      <c r="A357" s="70"/>
      <c r="B357" s="71">
        <f>'全日本予選参加ﾁｰﾑ'!$N$14</f>
        <v>0</v>
      </c>
      <c r="C357" s="70"/>
      <c r="D357" s="70"/>
      <c r="E357" s="72"/>
      <c r="F357" s="70"/>
      <c r="G357" s="71">
        <f t="shared" si="28"/>
        <v>0</v>
      </c>
      <c r="K357" s="70"/>
      <c r="L357" s="71">
        <f>'全日本予選参加ﾁｰﾑ'!$N$14</f>
        <v>0</v>
      </c>
      <c r="M357" s="70"/>
      <c r="N357" s="70"/>
      <c r="O357" s="72"/>
      <c r="P357" s="70"/>
      <c r="Q357" s="71">
        <f t="shared" si="29"/>
        <v>0</v>
      </c>
    </row>
    <row r="358" spans="1:17" s="7" customFormat="1" ht="19.5" customHeight="1">
      <c r="A358" s="70"/>
      <c r="B358" s="71">
        <f>'全日本予選参加ﾁｰﾑ'!$N$15</f>
        <v>0</v>
      </c>
      <c r="C358" s="70"/>
      <c r="D358" s="70"/>
      <c r="E358" s="72"/>
      <c r="F358" s="70"/>
      <c r="G358" s="71">
        <f t="shared" si="28"/>
        <v>0</v>
      </c>
      <c r="K358" s="70"/>
      <c r="L358" s="71">
        <f>'全日本予選参加ﾁｰﾑ'!$N$15</f>
        <v>0</v>
      </c>
      <c r="M358" s="70"/>
      <c r="N358" s="70"/>
      <c r="O358" s="72"/>
      <c r="P358" s="70"/>
      <c r="Q358" s="71">
        <f t="shared" si="29"/>
        <v>0</v>
      </c>
    </row>
    <row r="359" spans="1:17" ht="19.5" customHeight="1">
      <c r="A359" s="17"/>
      <c r="B359" s="71">
        <f>'全日本予選参加ﾁｰﾑ'!$N$16</f>
        <v>0</v>
      </c>
      <c r="C359" s="17"/>
      <c r="D359" s="17"/>
      <c r="E359" s="68"/>
      <c r="F359" s="17"/>
      <c r="G359" s="71">
        <f t="shared" si="28"/>
        <v>0</v>
      </c>
      <c r="K359" s="17"/>
      <c r="L359" s="71">
        <f>'全日本予選参加ﾁｰﾑ'!$N$16</f>
        <v>0</v>
      </c>
      <c r="M359" s="17"/>
      <c r="N359" s="17"/>
      <c r="O359" s="68"/>
      <c r="P359" s="17"/>
      <c r="Q359" s="71">
        <f t="shared" si="29"/>
        <v>0</v>
      </c>
    </row>
    <row r="360" spans="1:17" ht="19.5" customHeight="1">
      <c r="A360" s="17"/>
      <c r="B360" s="71">
        <f>'全日本予選参加ﾁｰﾑ'!$N$17</f>
        <v>0</v>
      </c>
      <c r="C360" s="17"/>
      <c r="D360" s="17"/>
      <c r="E360" s="68"/>
      <c r="F360" s="17"/>
      <c r="G360" s="71">
        <f t="shared" si="28"/>
        <v>0</v>
      </c>
      <c r="K360" s="17"/>
      <c r="L360" s="71">
        <f>'全日本予選参加ﾁｰﾑ'!$N$17</f>
        <v>0</v>
      </c>
      <c r="M360" s="17"/>
      <c r="N360" s="17"/>
      <c r="O360" s="68"/>
      <c r="P360" s="17"/>
      <c r="Q360" s="71">
        <f t="shared" si="29"/>
        <v>0</v>
      </c>
    </row>
    <row r="361" spans="1:20" ht="23.25">
      <c r="A361" s="726" t="s">
        <v>74</v>
      </c>
      <c r="B361" s="726"/>
      <c r="C361" s="726"/>
      <c r="D361" s="726"/>
      <c r="E361" s="727"/>
      <c r="F361" s="726" t="s">
        <v>66</v>
      </c>
      <c r="G361" s="726"/>
      <c r="H361" s="726"/>
      <c r="I361" s="726"/>
      <c r="J361" s="726"/>
      <c r="K361" s="726" t="s">
        <v>74</v>
      </c>
      <c r="L361" s="726"/>
      <c r="M361" s="726"/>
      <c r="N361" s="726"/>
      <c r="O361" s="727"/>
      <c r="P361" s="726" t="s">
        <v>66</v>
      </c>
      <c r="Q361" s="726"/>
      <c r="R361" s="726"/>
      <c r="S361" s="726"/>
      <c r="T361" s="726"/>
    </row>
    <row r="362" spans="1:16" ht="24" customHeight="1">
      <c r="A362" s="67"/>
      <c r="B362" s="17"/>
      <c r="C362" s="17"/>
      <c r="D362" s="17"/>
      <c r="E362" s="68"/>
      <c r="F362" s="17"/>
      <c r="K362" s="67"/>
      <c r="L362" s="17"/>
      <c r="M362" s="17"/>
      <c r="N362" s="17"/>
      <c r="O362" s="68"/>
      <c r="P362" s="17"/>
    </row>
    <row r="363" spans="1:20" ht="23.25">
      <c r="A363" s="723" t="str">
        <f>'全日本予選参加ﾁｰﾑ'!C18&amp;"　"&amp;'全日本予選参加ﾁｰﾑ'!D18&amp;"　様"</f>
        <v>　　様</v>
      </c>
      <c r="B363" s="724"/>
      <c r="C363" s="724"/>
      <c r="D363" s="724"/>
      <c r="E363" s="725"/>
      <c r="F363" s="723" t="str">
        <f>A363</f>
        <v>　　様</v>
      </c>
      <c r="G363" s="723"/>
      <c r="H363" s="723"/>
      <c r="I363" s="723"/>
      <c r="J363" s="723"/>
      <c r="K363" s="723" t="str">
        <f>'全日本予選参加ﾁｰﾑ'!I18&amp;"　"&amp;'全日本予選参加ﾁｰﾑ'!J18&amp;"　様"</f>
        <v>　　様</v>
      </c>
      <c r="L363" s="724"/>
      <c r="M363" s="724"/>
      <c r="N363" s="724"/>
      <c r="O363" s="725"/>
      <c r="P363" s="723" t="str">
        <f>K363</f>
        <v>　　様</v>
      </c>
      <c r="Q363" s="723"/>
      <c r="R363" s="723"/>
      <c r="S363" s="723"/>
      <c r="T363" s="723"/>
    </row>
    <row r="364" spans="1:16" ht="19.5" customHeight="1">
      <c r="A364" s="69"/>
      <c r="B364" s="17"/>
      <c r="C364" s="17"/>
      <c r="D364" s="17"/>
      <c r="E364" s="68"/>
      <c r="F364" s="17"/>
      <c r="K364" s="69"/>
      <c r="L364" s="17"/>
      <c r="M364" s="17"/>
      <c r="N364" s="17"/>
      <c r="O364" s="68"/>
      <c r="P364" s="17"/>
    </row>
    <row r="365" spans="1:16" ht="19.5" customHeight="1">
      <c r="A365" s="69"/>
      <c r="B365" s="17"/>
      <c r="C365" s="17"/>
      <c r="D365" s="17"/>
      <c r="E365" s="68"/>
      <c r="F365" s="17"/>
      <c r="K365" s="69"/>
      <c r="L365" s="17"/>
      <c r="M365" s="17"/>
      <c r="N365" s="17"/>
      <c r="O365" s="68"/>
      <c r="P365" s="17"/>
    </row>
    <row r="366" spans="1:20" ht="19.5" customHeight="1">
      <c r="A366" s="720">
        <f>'全日本予選参加ﾁｰﾑ'!E18</f>
        <v>0</v>
      </c>
      <c r="B366" s="721"/>
      <c r="C366" s="721"/>
      <c r="D366" s="721"/>
      <c r="E366" s="722"/>
      <c r="F366" s="720">
        <f>A366</f>
        <v>0</v>
      </c>
      <c r="G366" s="721"/>
      <c r="H366" s="721"/>
      <c r="I366" s="721"/>
      <c r="J366" s="721"/>
      <c r="K366" s="720">
        <f>'全日本予選参加ﾁｰﾑ'!K18</f>
        <v>0</v>
      </c>
      <c r="L366" s="721"/>
      <c r="M366" s="721"/>
      <c r="N366" s="721"/>
      <c r="O366" s="722"/>
      <c r="P366" s="720">
        <f>K366</f>
        <v>0</v>
      </c>
      <c r="Q366" s="721"/>
      <c r="R366" s="721"/>
      <c r="S366" s="721"/>
      <c r="T366" s="721"/>
    </row>
    <row r="367" spans="1:16" ht="19.5" customHeight="1">
      <c r="A367" s="69"/>
      <c r="B367" s="17"/>
      <c r="C367" s="17"/>
      <c r="D367" s="17"/>
      <c r="E367" s="68"/>
      <c r="F367" s="17"/>
      <c r="K367" s="69"/>
      <c r="L367" s="17"/>
      <c r="M367" s="17"/>
      <c r="N367" s="17"/>
      <c r="O367" s="68"/>
      <c r="P367" s="17"/>
    </row>
    <row r="368" spans="1:17" s="7" customFormat="1" ht="19.5" customHeight="1">
      <c r="A368" s="70"/>
      <c r="B368" s="71" t="s">
        <v>75</v>
      </c>
      <c r="C368" s="70"/>
      <c r="D368" s="70"/>
      <c r="E368" s="72"/>
      <c r="F368" s="70"/>
      <c r="G368" s="71" t="str">
        <f>$B$8</f>
        <v>但し、</v>
      </c>
      <c r="K368" s="70"/>
      <c r="L368" s="71" t="s">
        <v>75</v>
      </c>
      <c r="M368" s="70"/>
      <c r="N368" s="70"/>
      <c r="O368" s="72"/>
      <c r="P368" s="70"/>
      <c r="Q368" s="71" t="str">
        <f>$B$8</f>
        <v>但し、</v>
      </c>
    </row>
    <row r="369" spans="1:17" s="7" customFormat="1" ht="19.5" customHeight="1">
      <c r="A369" s="70"/>
      <c r="B369" s="71" t="str">
        <f>'全日本予選参加ﾁｰﾑ'!$N$2</f>
        <v>第3回宮古地区大会３・４年生大会</v>
      </c>
      <c r="C369" s="70"/>
      <c r="D369" s="70"/>
      <c r="E369" s="72"/>
      <c r="F369" s="70"/>
      <c r="G369" s="71" t="str">
        <f>$B$9</f>
        <v>第3回宮古地区大会３・４年生大会</v>
      </c>
      <c r="K369" s="70"/>
      <c r="L369" s="71" t="str">
        <f>'全日本予選参加ﾁｰﾑ'!$N$2</f>
        <v>第3回宮古地区大会３・４年生大会</v>
      </c>
      <c r="M369" s="70"/>
      <c r="N369" s="70"/>
      <c r="O369" s="72"/>
      <c r="P369" s="70"/>
      <c r="Q369" s="71" t="str">
        <f>$B$9</f>
        <v>第3回宮古地区大会３・４年生大会</v>
      </c>
    </row>
    <row r="370" spans="1:17" s="7" customFormat="1" ht="19.5" customHeight="1">
      <c r="A370" s="70"/>
      <c r="B370" s="71" t="str">
        <f>'全日本予選参加ﾁｰﾑ'!$N$3</f>
        <v>第44回新報児童オリンピックU-１０地区大会</v>
      </c>
      <c r="C370" s="71"/>
      <c r="D370" s="70"/>
      <c r="E370" s="72"/>
      <c r="F370" s="70"/>
      <c r="G370" s="71" t="str">
        <f>$B$10</f>
        <v>第44回新報児童オリンピックU-１０地区大会</v>
      </c>
      <c r="K370" s="70"/>
      <c r="L370" s="71" t="str">
        <f>'全日本予選参加ﾁｰﾑ'!$N$3</f>
        <v>第44回新報児童オリンピックU-１０地区大会</v>
      </c>
      <c r="M370" s="71"/>
      <c r="N370" s="70"/>
      <c r="O370" s="72"/>
      <c r="P370" s="70"/>
      <c r="Q370" s="71" t="str">
        <f>$B$10</f>
        <v>第44回新報児童オリンピックU-１０地区大会</v>
      </c>
    </row>
    <row r="371" spans="1:17" s="7" customFormat="1" ht="19.5" customHeight="1">
      <c r="A371" s="70"/>
      <c r="B371" s="71" t="str">
        <f>'全日本予選参加ﾁｰﾑ'!$N$4</f>
        <v>参加料として</v>
      </c>
      <c r="C371" s="71"/>
      <c r="D371" s="70"/>
      <c r="E371" s="72"/>
      <c r="F371" s="70"/>
      <c r="G371" s="71" t="str">
        <f>$B$11</f>
        <v>参加料として</v>
      </c>
      <c r="K371" s="70"/>
      <c r="L371" s="71" t="str">
        <f>'全日本予選参加ﾁｰﾑ'!$N$4</f>
        <v>参加料として</v>
      </c>
      <c r="M371" s="71"/>
      <c r="N371" s="70"/>
      <c r="O371" s="72"/>
      <c r="P371" s="70"/>
      <c r="Q371" s="71" t="str">
        <f>$B$11</f>
        <v>参加料として</v>
      </c>
    </row>
    <row r="372" spans="1:17" s="7" customFormat="1" ht="19.5" customHeight="1">
      <c r="A372" s="70"/>
      <c r="B372" s="71">
        <f>'全日本予選参加ﾁｰﾑ'!$N$5</f>
        <v>0</v>
      </c>
      <c r="C372" s="70"/>
      <c r="D372" s="70"/>
      <c r="E372" s="72"/>
      <c r="F372" s="70"/>
      <c r="G372" s="71">
        <f aca="true" t="shared" si="30" ref="G372:G384">$B372</f>
        <v>0</v>
      </c>
      <c r="K372" s="70"/>
      <c r="L372" s="71">
        <f>'全日本予選参加ﾁｰﾑ'!$N$5</f>
        <v>0</v>
      </c>
      <c r="M372" s="70"/>
      <c r="N372" s="70"/>
      <c r="O372" s="72"/>
      <c r="P372" s="70"/>
      <c r="Q372" s="71">
        <f aca="true" t="shared" si="31" ref="Q372:Q384">$B372</f>
        <v>0</v>
      </c>
    </row>
    <row r="373" spans="1:17" s="7" customFormat="1" ht="19.5" customHeight="1">
      <c r="A373" s="70"/>
      <c r="B373" s="71">
        <f>'全日本予選参加ﾁｰﾑ'!$N$6</f>
        <v>0</v>
      </c>
      <c r="C373" s="70"/>
      <c r="D373" s="70"/>
      <c r="E373" s="72"/>
      <c r="F373" s="70"/>
      <c r="G373" s="71">
        <f t="shared" si="30"/>
        <v>0</v>
      </c>
      <c r="K373" s="70"/>
      <c r="L373" s="71">
        <f>'全日本予選参加ﾁｰﾑ'!$N$6</f>
        <v>0</v>
      </c>
      <c r="M373" s="70"/>
      <c r="N373" s="70"/>
      <c r="O373" s="72"/>
      <c r="P373" s="70"/>
      <c r="Q373" s="71">
        <f t="shared" si="31"/>
        <v>0</v>
      </c>
    </row>
    <row r="374" spans="1:17" s="7" customFormat="1" ht="19.5" customHeight="1">
      <c r="A374" s="70"/>
      <c r="B374" s="71">
        <f>'全日本予選参加ﾁｰﾑ'!$N$7</f>
        <v>0</v>
      </c>
      <c r="C374" s="70"/>
      <c r="D374" s="70"/>
      <c r="E374" s="72"/>
      <c r="F374" s="70"/>
      <c r="G374" s="71">
        <f t="shared" si="30"/>
        <v>0</v>
      </c>
      <c r="K374" s="70"/>
      <c r="L374" s="71">
        <f>'全日本予選参加ﾁｰﾑ'!$N$7</f>
        <v>0</v>
      </c>
      <c r="M374" s="70"/>
      <c r="N374" s="70"/>
      <c r="O374" s="72"/>
      <c r="P374" s="70"/>
      <c r="Q374" s="71">
        <f t="shared" si="31"/>
        <v>0</v>
      </c>
    </row>
    <row r="375" spans="1:17" s="7" customFormat="1" ht="19.5" customHeight="1">
      <c r="A375" s="70"/>
      <c r="B375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375" s="70"/>
      <c r="D375" s="70"/>
      <c r="E375" s="72"/>
      <c r="F375" s="70"/>
      <c r="G375" s="71" t="str">
        <f t="shared" si="30"/>
        <v>入金日　平成5年　4月30日　日曜日</v>
      </c>
      <c r="K375" s="70"/>
      <c r="L375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375" s="70"/>
      <c r="N375" s="70"/>
      <c r="O375" s="72"/>
      <c r="P375" s="70"/>
      <c r="Q375" s="71" t="str">
        <f t="shared" si="31"/>
        <v>入金日　平成5年　4月30日　日曜日</v>
      </c>
    </row>
    <row r="376" spans="1:17" s="7" customFormat="1" ht="19.5" customHeight="1">
      <c r="A376" s="70"/>
      <c r="B376" s="71">
        <f>'全日本予選参加ﾁｰﾑ'!$N$9</f>
        <v>0</v>
      </c>
      <c r="C376" s="70"/>
      <c r="D376" s="70"/>
      <c r="E376" s="72"/>
      <c r="F376" s="70"/>
      <c r="G376" s="71">
        <f t="shared" si="30"/>
        <v>0</v>
      </c>
      <c r="K376" s="70"/>
      <c r="L376" s="71">
        <f>'全日本予選参加ﾁｰﾑ'!$N$9</f>
        <v>0</v>
      </c>
      <c r="M376" s="70"/>
      <c r="N376" s="70"/>
      <c r="O376" s="72"/>
      <c r="P376" s="70"/>
      <c r="Q376" s="71">
        <f t="shared" si="31"/>
        <v>0</v>
      </c>
    </row>
    <row r="377" spans="1:17" s="7" customFormat="1" ht="19.5" customHeight="1">
      <c r="A377" s="70"/>
      <c r="B377" s="71" t="s">
        <v>76</v>
      </c>
      <c r="C377" s="70"/>
      <c r="D377" s="70"/>
      <c r="E377" s="72"/>
      <c r="F377" s="70"/>
      <c r="G377" s="71" t="str">
        <f t="shared" si="30"/>
        <v>上記正に領収致しました。</v>
      </c>
      <c r="K377" s="70"/>
      <c r="L377" s="71" t="s">
        <v>76</v>
      </c>
      <c r="M377" s="70"/>
      <c r="N377" s="70"/>
      <c r="O377" s="72"/>
      <c r="P377" s="70"/>
      <c r="Q377" s="71" t="str">
        <f t="shared" si="31"/>
        <v>上記正に領収致しました。</v>
      </c>
    </row>
    <row r="378" spans="1:17" s="7" customFormat="1" ht="19.5" customHeight="1">
      <c r="A378" s="70"/>
      <c r="B378" s="71">
        <f>'全日本予選参加ﾁｰﾑ'!$N$11</f>
        <v>0</v>
      </c>
      <c r="C378" s="70"/>
      <c r="D378" s="70"/>
      <c r="E378" s="72"/>
      <c r="F378" s="70"/>
      <c r="G378" s="71">
        <f t="shared" si="30"/>
        <v>0</v>
      </c>
      <c r="K378" s="70"/>
      <c r="L378" s="71">
        <f>'全日本予選参加ﾁｰﾑ'!$N$11</f>
        <v>0</v>
      </c>
      <c r="M378" s="70"/>
      <c r="N378" s="70"/>
      <c r="O378" s="72"/>
      <c r="P378" s="70"/>
      <c r="Q378" s="71">
        <f t="shared" si="31"/>
        <v>0</v>
      </c>
    </row>
    <row r="379" spans="1:17" s="7" customFormat="1" ht="19.5" customHeight="1">
      <c r="A379" s="70"/>
      <c r="B379" s="71" t="str">
        <f>'全日本予選参加ﾁｰﾑ'!$N$12</f>
        <v>宮古地区小学生バレーボール連盟</v>
      </c>
      <c r="C379" s="70"/>
      <c r="D379" s="70"/>
      <c r="E379" s="72"/>
      <c r="F379" s="70"/>
      <c r="G379" s="71" t="str">
        <f t="shared" si="30"/>
        <v>宮古地区小学生バレーボール連盟</v>
      </c>
      <c r="K379" s="70"/>
      <c r="L379" s="71" t="str">
        <f>'全日本予選参加ﾁｰﾑ'!$N$12</f>
        <v>宮古地区小学生バレーボール連盟</v>
      </c>
      <c r="M379" s="70"/>
      <c r="N379" s="70"/>
      <c r="O379" s="72"/>
      <c r="P379" s="70"/>
      <c r="Q379" s="71" t="str">
        <f t="shared" si="31"/>
        <v>宮古地区小学生バレーボール連盟</v>
      </c>
    </row>
    <row r="380" spans="1:17" s="7" customFormat="1" ht="19.5" customHeight="1">
      <c r="A380" s="70"/>
      <c r="B380" s="71" t="str">
        <f>'全日本予選参加ﾁｰﾑ'!$N$13&amp;" 　印"</f>
        <v>会　　長　　漢那　則朋 　印</v>
      </c>
      <c r="C380" s="70"/>
      <c r="D380" s="70"/>
      <c r="E380" s="72"/>
      <c r="F380" s="70"/>
      <c r="G380" s="71" t="str">
        <f t="shared" si="30"/>
        <v>会　　長　　漢那　則朋 　印</v>
      </c>
      <c r="K380" s="70"/>
      <c r="L380" s="71" t="str">
        <f>'全日本予選参加ﾁｰﾑ'!$N$13&amp;" 　印"</f>
        <v>会　　長　　漢那　則朋 　印</v>
      </c>
      <c r="M380" s="70"/>
      <c r="N380" s="70"/>
      <c r="O380" s="72"/>
      <c r="P380" s="70"/>
      <c r="Q380" s="71" t="str">
        <f t="shared" si="31"/>
        <v>会　　長　　漢那　則朋 　印</v>
      </c>
    </row>
    <row r="381" spans="1:17" s="7" customFormat="1" ht="19.5" customHeight="1">
      <c r="A381" s="70"/>
      <c r="B381" s="71">
        <f>'全日本予選参加ﾁｰﾑ'!$N$14</f>
        <v>0</v>
      </c>
      <c r="C381" s="70"/>
      <c r="D381" s="70"/>
      <c r="E381" s="72"/>
      <c r="F381" s="70"/>
      <c r="G381" s="71">
        <f t="shared" si="30"/>
        <v>0</v>
      </c>
      <c r="K381" s="70"/>
      <c r="L381" s="71">
        <f>'全日本予選参加ﾁｰﾑ'!$N$14</f>
        <v>0</v>
      </c>
      <c r="M381" s="70"/>
      <c r="N381" s="70"/>
      <c r="O381" s="72"/>
      <c r="P381" s="70"/>
      <c r="Q381" s="71">
        <f t="shared" si="31"/>
        <v>0</v>
      </c>
    </row>
    <row r="382" spans="1:17" s="7" customFormat="1" ht="19.5" customHeight="1">
      <c r="A382" s="70"/>
      <c r="B382" s="71">
        <f>'全日本予選参加ﾁｰﾑ'!$N$15</f>
        <v>0</v>
      </c>
      <c r="C382" s="70"/>
      <c r="D382" s="70"/>
      <c r="E382" s="72"/>
      <c r="F382" s="70"/>
      <c r="G382" s="71">
        <f t="shared" si="30"/>
        <v>0</v>
      </c>
      <c r="K382" s="70"/>
      <c r="L382" s="71">
        <f>'全日本予選参加ﾁｰﾑ'!$N$15</f>
        <v>0</v>
      </c>
      <c r="M382" s="70"/>
      <c r="N382" s="70"/>
      <c r="O382" s="72"/>
      <c r="P382" s="70"/>
      <c r="Q382" s="71">
        <f t="shared" si="31"/>
        <v>0</v>
      </c>
    </row>
    <row r="383" spans="1:17" ht="19.5" customHeight="1">
      <c r="A383" s="17"/>
      <c r="B383" s="71">
        <f>'全日本予選参加ﾁｰﾑ'!$N$16</f>
        <v>0</v>
      </c>
      <c r="C383" s="17"/>
      <c r="D383" s="17"/>
      <c r="E383" s="68"/>
      <c r="F383" s="17"/>
      <c r="G383" s="71">
        <f t="shared" si="30"/>
        <v>0</v>
      </c>
      <c r="K383" s="17"/>
      <c r="L383" s="71">
        <f>'全日本予選参加ﾁｰﾑ'!$N$16</f>
        <v>0</v>
      </c>
      <c r="M383" s="17"/>
      <c r="N383" s="17"/>
      <c r="O383" s="68"/>
      <c r="P383" s="17"/>
      <c r="Q383" s="71">
        <f t="shared" si="31"/>
        <v>0</v>
      </c>
    </row>
    <row r="384" spans="1:17" ht="19.5" customHeight="1">
      <c r="A384" s="17"/>
      <c r="B384" s="71">
        <f>'全日本予選参加ﾁｰﾑ'!$N$17</f>
        <v>0</v>
      </c>
      <c r="C384" s="17"/>
      <c r="D384" s="17"/>
      <c r="E384" s="68"/>
      <c r="F384" s="17"/>
      <c r="G384" s="71">
        <f t="shared" si="30"/>
        <v>0</v>
      </c>
      <c r="K384" s="17"/>
      <c r="L384" s="71">
        <f>'全日本予選参加ﾁｰﾑ'!$N$17</f>
        <v>0</v>
      </c>
      <c r="M384" s="17"/>
      <c r="N384" s="17"/>
      <c r="O384" s="68"/>
      <c r="P384" s="17"/>
      <c r="Q384" s="71">
        <f t="shared" si="31"/>
        <v>0</v>
      </c>
    </row>
    <row r="385" spans="1:20" ht="23.25">
      <c r="A385" s="726" t="s">
        <v>74</v>
      </c>
      <c r="B385" s="726"/>
      <c r="C385" s="726"/>
      <c r="D385" s="726"/>
      <c r="E385" s="727"/>
      <c r="F385" s="726" t="s">
        <v>66</v>
      </c>
      <c r="G385" s="726"/>
      <c r="H385" s="726"/>
      <c r="I385" s="726"/>
      <c r="J385" s="726"/>
      <c r="K385" s="726" t="s">
        <v>74</v>
      </c>
      <c r="L385" s="726"/>
      <c r="M385" s="726"/>
      <c r="N385" s="726"/>
      <c r="O385" s="727"/>
      <c r="P385" s="726" t="s">
        <v>66</v>
      </c>
      <c r="Q385" s="726"/>
      <c r="R385" s="726"/>
      <c r="S385" s="726"/>
      <c r="T385" s="726"/>
    </row>
    <row r="386" spans="1:16" ht="24" customHeight="1">
      <c r="A386" s="67"/>
      <c r="B386" s="17"/>
      <c r="C386" s="17"/>
      <c r="D386" s="17"/>
      <c r="E386" s="68"/>
      <c r="F386" s="17"/>
      <c r="K386" s="67"/>
      <c r="L386" s="17"/>
      <c r="M386" s="17"/>
      <c r="N386" s="17"/>
      <c r="O386" s="68"/>
      <c r="P386" s="17"/>
    </row>
    <row r="387" spans="1:20" ht="23.25">
      <c r="A387" s="723" t="str">
        <f>'全日本予選参加ﾁｰﾑ'!C19&amp;"　"&amp;'全日本予選参加ﾁｰﾑ'!D19&amp;"　様"</f>
        <v>　　様</v>
      </c>
      <c r="B387" s="724"/>
      <c r="C387" s="724"/>
      <c r="D387" s="724"/>
      <c r="E387" s="725"/>
      <c r="F387" s="723" t="str">
        <f>A387</f>
        <v>　　様</v>
      </c>
      <c r="G387" s="723"/>
      <c r="H387" s="723"/>
      <c r="I387" s="723"/>
      <c r="J387" s="723"/>
      <c r="K387" s="723" t="str">
        <f>'全日本予選参加ﾁｰﾑ'!I19&amp;"　"&amp;'全日本予選参加ﾁｰﾑ'!J19&amp;"　様"</f>
        <v>　　様</v>
      </c>
      <c r="L387" s="724"/>
      <c r="M387" s="724"/>
      <c r="N387" s="724"/>
      <c r="O387" s="725"/>
      <c r="P387" s="723" t="str">
        <f>K387</f>
        <v>　　様</v>
      </c>
      <c r="Q387" s="723"/>
      <c r="R387" s="723"/>
      <c r="S387" s="723"/>
      <c r="T387" s="723"/>
    </row>
    <row r="388" spans="1:16" ht="19.5" customHeight="1">
      <c r="A388" s="69"/>
      <c r="B388" s="17"/>
      <c r="C388" s="17"/>
      <c r="D388" s="17"/>
      <c r="E388" s="68"/>
      <c r="F388" s="17"/>
      <c r="K388" s="69"/>
      <c r="L388" s="17"/>
      <c r="M388" s="17"/>
      <c r="N388" s="17"/>
      <c r="O388" s="68"/>
      <c r="P388" s="17"/>
    </row>
    <row r="389" spans="1:16" ht="19.5" customHeight="1">
      <c r="A389" s="69"/>
      <c r="B389" s="17"/>
      <c r="C389" s="17"/>
      <c r="D389" s="17"/>
      <c r="E389" s="68"/>
      <c r="F389" s="17"/>
      <c r="K389" s="69"/>
      <c r="L389" s="17"/>
      <c r="M389" s="17"/>
      <c r="N389" s="17"/>
      <c r="O389" s="68"/>
      <c r="P389" s="17"/>
    </row>
    <row r="390" spans="1:20" ht="19.5" customHeight="1">
      <c r="A390" s="720">
        <f>'全日本予選参加ﾁｰﾑ'!E19</f>
        <v>0</v>
      </c>
      <c r="B390" s="721"/>
      <c r="C390" s="721"/>
      <c r="D390" s="721"/>
      <c r="E390" s="722"/>
      <c r="F390" s="720">
        <f>A390</f>
        <v>0</v>
      </c>
      <c r="G390" s="721"/>
      <c r="H390" s="721"/>
      <c r="I390" s="721"/>
      <c r="J390" s="721"/>
      <c r="K390" s="720">
        <f>'全日本予選参加ﾁｰﾑ'!K19</f>
        <v>0</v>
      </c>
      <c r="L390" s="721"/>
      <c r="M390" s="721"/>
      <c r="N390" s="721"/>
      <c r="O390" s="722"/>
      <c r="P390" s="720">
        <f>K390</f>
        <v>0</v>
      </c>
      <c r="Q390" s="721"/>
      <c r="R390" s="721"/>
      <c r="S390" s="721"/>
      <c r="T390" s="721"/>
    </row>
    <row r="391" spans="1:16" ht="19.5" customHeight="1">
      <c r="A391" s="69"/>
      <c r="B391" s="17"/>
      <c r="C391" s="17"/>
      <c r="D391" s="17"/>
      <c r="E391" s="68"/>
      <c r="F391" s="17"/>
      <c r="K391" s="69"/>
      <c r="L391" s="17"/>
      <c r="M391" s="17"/>
      <c r="N391" s="17"/>
      <c r="O391" s="68"/>
      <c r="P391" s="17"/>
    </row>
    <row r="392" spans="1:17" s="7" customFormat="1" ht="19.5" customHeight="1">
      <c r="A392" s="70"/>
      <c r="B392" s="71" t="s">
        <v>75</v>
      </c>
      <c r="C392" s="70"/>
      <c r="D392" s="70"/>
      <c r="E392" s="72"/>
      <c r="F392" s="70"/>
      <c r="G392" s="71" t="str">
        <f>$B$8</f>
        <v>但し、</v>
      </c>
      <c r="K392" s="70"/>
      <c r="L392" s="71" t="s">
        <v>75</v>
      </c>
      <c r="M392" s="70"/>
      <c r="N392" s="70"/>
      <c r="O392" s="72"/>
      <c r="P392" s="70"/>
      <c r="Q392" s="71" t="str">
        <f>$B$8</f>
        <v>但し、</v>
      </c>
    </row>
    <row r="393" spans="1:17" s="7" customFormat="1" ht="19.5" customHeight="1">
      <c r="A393" s="70"/>
      <c r="B393" s="71" t="str">
        <f>'全日本予選参加ﾁｰﾑ'!$N$2</f>
        <v>第3回宮古地区大会３・４年生大会</v>
      </c>
      <c r="C393" s="70"/>
      <c r="D393" s="70"/>
      <c r="E393" s="72"/>
      <c r="F393" s="70"/>
      <c r="G393" s="71" t="str">
        <f>$B$9</f>
        <v>第3回宮古地区大会３・４年生大会</v>
      </c>
      <c r="K393" s="70"/>
      <c r="L393" s="71" t="str">
        <f>'全日本予選参加ﾁｰﾑ'!$N$2</f>
        <v>第3回宮古地区大会３・４年生大会</v>
      </c>
      <c r="M393" s="70"/>
      <c r="N393" s="70"/>
      <c r="O393" s="72"/>
      <c r="P393" s="70"/>
      <c r="Q393" s="71" t="str">
        <f>$B$9</f>
        <v>第3回宮古地区大会３・４年生大会</v>
      </c>
    </row>
    <row r="394" spans="1:17" s="7" customFormat="1" ht="19.5" customHeight="1">
      <c r="A394" s="70"/>
      <c r="B394" s="71" t="str">
        <f>'全日本予選参加ﾁｰﾑ'!$N$3</f>
        <v>第44回新報児童オリンピックU-１０地区大会</v>
      </c>
      <c r="C394" s="71"/>
      <c r="D394" s="70"/>
      <c r="E394" s="72"/>
      <c r="F394" s="70"/>
      <c r="G394" s="71" t="str">
        <f>$B$10</f>
        <v>第44回新報児童オリンピックU-１０地区大会</v>
      </c>
      <c r="K394" s="70"/>
      <c r="L394" s="71" t="str">
        <f>'全日本予選参加ﾁｰﾑ'!$N$3</f>
        <v>第44回新報児童オリンピックU-１０地区大会</v>
      </c>
      <c r="M394" s="71"/>
      <c r="N394" s="70"/>
      <c r="O394" s="72"/>
      <c r="P394" s="70"/>
      <c r="Q394" s="71" t="str">
        <f>$B$10</f>
        <v>第44回新報児童オリンピックU-１０地区大会</v>
      </c>
    </row>
    <row r="395" spans="1:17" s="7" customFormat="1" ht="19.5" customHeight="1">
      <c r="A395" s="70"/>
      <c r="B395" s="71" t="str">
        <f>'全日本予選参加ﾁｰﾑ'!$N$4</f>
        <v>参加料として</v>
      </c>
      <c r="C395" s="71"/>
      <c r="D395" s="70"/>
      <c r="E395" s="72"/>
      <c r="F395" s="70"/>
      <c r="G395" s="71" t="str">
        <f>$B$11</f>
        <v>参加料として</v>
      </c>
      <c r="K395" s="70"/>
      <c r="L395" s="71" t="str">
        <f>'全日本予選参加ﾁｰﾑ'!$N$4</f>
        <v>参加料として</v>
      </c>
      <c r="M395" s="71"/>
      <c r="N395" s="70"/>
      <c r="O395" s="72"/>
      <c r="P395" s="70"/>
      <c r="Q395" s="71" t="str">
        <f>$B$11</f>
        <v>参加料として</v>
      </c>
    </row>
    <row r="396" spans="1:17" s="7" customFormat="1" ht="19.5" customHeight="1">
      <c r="A396" s="70"/>
      <c r="B396" s="71">
        <f>'全日本予選参加ﾁｰﾑ'!$N$5</f>
        <v>0</v>
      </c>
      <c r="C396" s="70"/>
      <c r="D396" s="70"/>
      <c r="E396" s="72"/>
      <c r="F396" s="70"/>
      <c r="G396" s="71">
        <f aca="true" t="shared" si="32" ref="G396:G408">$B396</f>
        <v>0</v>
      </c>
      <c r="K396" s="70"/>
      <c r="L396" s="71">
        <f>'全日本予選参加ﾁｰﾑ'!$N$5</f>
        <v>0</v>
      </c>
      <c r="M396" s="70"/>
      <c r="N396" s="70"/>
      <c r="O396" s="72"/>
      <c r="P396" s="70"/>
      <c r="Q396" s="71">
        <f aca="true" t="shared" si="33" ref="Q396:Q408">$B396</f>
        <v>0</v>
      </c>
    </row>
    <row r="397" spans="1:17" s="7" customFormat="1" ht="19.5" customHeight="1">
      <c r="A397" s="70"/>
      <c r="B397" s="71">
        <f>'全日本予選参加ﾁｰﾑ'!$N$6</f>
        <v>0</v>
      </c>
      <c r="C397" s="70"/>
      <c r="D397" s="70"/>
      <c r="E397" s="72"/>
      <c r="F397" s="70"/>
      <c r="G397" s="71">
        <f t="shared" si="32"/>
        <v>0</v>
      </c>
      <c r="K397" s="70"/>
      <c r="L397" s="71">
        <f>'全日本予選参加ﾁｰﾑ'!$N$6</f>
        <v>0</v>
      </c>
      <c r="M397" s="70"/>
      <c r="N397" s="70"/>
      <c r="O397" s="72"/>
      <c r="P397" s="70"/>
      <c r="Q397" s="71">
        <f t="shared" si="33"/>
        <v>0</v>
      </c>
    </row>
    <row r="398" spans="1:17" s="7" customFormat="1" ht="19.5" customHeight="1">
      <c r="A398" s="70"/>
      <c r="B398" s="71">
        <f>'全日本予選参加ﾁｰﾑ'!$N$7</f>
        <v>0</v>
      </c>
      <c r="C398" s="70"/>
      <c r="D398" s="70"/>
      <c r="E398" s="72"/>
      <c r="F398" s="70"/>
      <c r="G398" s="71">
        <f t="shared" si="32"/>
        <v>0</v>
      </c>
      <c r="K398" s="70"/>
      <c r="L398" s="71">
        <f>'全日本予選参加ﾁｰﾑ'!$N$7</f>
        <v>0</v>
      </c>
      <c r="M398" s="70"/>
      <c r="N398" s="70"/>
      <c r="O398" s="72"/>
      <c r="P398" s="70"/>
      <c r="Q398" s="71">
        <f t="shared" si="33"/>
        <v>0</v>
      </c>
    </row>
    <row r="399" spans="1:17" s="7" customFormat="1" ht="19.5" customHeight="1">
      <c r="A399" s="70"/>
      <c r="B399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399" s="70"/>
      <c r="D399" s="70"/>
      <c r="E399" s="72"/>
      <c r="F399" s="70"/>
      <c r="G399" s="71" t="str">
        <f t="shared" si="32"/>
        <v>入金日　平成5年　4月30日　日曜日</v>
      </c>
      <c r="K399" s="70"/>
      <c r="L399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399" s="70"/>
      <c r="N399" s="70"/>
      <c r="O399" s="72"/>
      <c r="P399" s="70"/>
      <c r="Q399" s="71" t="str">
        <f t="shared" si="33"/>
        <v>入金日　平成5年　4月30日　日曜日</v>
      </c>
    </row>
    <row r="400" spans="1:17" s="7" customFormat="1" ht="19.5" customHeight="1">
      <c r="A400" s="70"/>
      <c r="B400" s="71">
        <f>'全日本予選参加ﾁｰﾑ'!$N$9</f>
        <v>0</v>
      </c>
      <c r="C400" s="70"/>
      <c r="D400" s="70"/>
      <c r="E400" s="72"/>
      <c r="F400" s="70"/>
      <c r="G400" s="71">
        <f t="shared" si="32"/>
        <v>0</v>
      </c>
      <c r="K400" s="70"/>
      <c r="L400" s="71">
        <f>'全日本予選参加ﾁｰﾑ'!$N$9</f>
        <v>0</v>
      </c>
      <c r="M400" s="70"/>
      <c r="N400" s="70"/>
      <c r="O400" s="72"/>
      <c r="P400" s="70"/>
      <c r="Q400" s="71">
        <f t="shared" si="33"/>
        <v>0</v>
      </c>
    </row>
    <row r="401" spans="1:17" s="7" customFormat="1" ht="19.5" customHeight="1">
      <c r="A401" s="70"/>
      <c r="B401" s="71" t="s">
        <v>76</v>
      </c>
      <c r="C401" s="70"/>
      <c r="D401" s="70"/>
      <c r="E401" s="72"/>
      <c r="F401" s="70"/>
      <c r="G401" s="71" t="str">
        <f t="shared" si="32"/>
        <v>上記正に領収致しました。</v>
      </c>
      <c r="K401" s="70"/>
      <c r="L401" s="71" t="s">
        <v>76</v>
      </c>
      <c r="M401" s="70"/>
      <c r="N401" s="70"/>
      <c r="O401" s="72"/>
      <c r="P401" s="70"/>
      <c r="Q401" s="71" t="str">
        <f t="shared" si="33"/>
        <v>上記正に領収致しました。</v>
      </c>
    </row>
    <row r="402" spans="1:17" s="7" customFormat="1" ht="19.5" customHeight="1">
      <c r="A402" s="70"/>
      <c r="B402" s="71">
        <f>'全日本予選参加ﾁｰﾑ'!$N$11</f>
        <v>0</v>
      </c>
      <c r="C402" s="70"/>
      <c r="D402" s="70"/>
      <c r="E402" s="72"/>
      <c r="F402" s="70"/>
      <c r="G402" s="71">
        <f t="shared" si="32"/>
        <v>0</v>
      </c>
      <c r="K402" s="70"/>
      <c r="L402" s="71">
        <f>'全日本予選参加ﾁｰﾑ'!$N$11</f>
        <v>0</v>
      </c>
      <c r="M402" s="70"/>
      <c r="N402" s="70"/>
      <c r="O402" s="72"/>
      <c r="P402" s="70"/>
      <c r="Q402" s="71">
        <f t="shared" si="33"/>
        <v>0</v>
      </c>
    </row>
    <row r="403" spans="1:17" s="7" customFormat="1" ht="19.5" customHeight="1">
      <c r="A403" s="70"/>
      <c r="B403" s="71" t="str">
        <f>'全日本予選参加ﾁｰﾑ'!$N$12</f>
        <v>宮古地区小学生バレーボール連盟</v>
      </c>
      <c r="C403" s="70"/>
      <c r="D403" s="70"/>
      <c r="E403" s="72"/>
      <c r="F403" s="70"/>
      <c r="G403" s="71" t="str">
        <f t="shared" si="32"/>
        <v>宮古地区小学生バレーボール連盟</v>
      </c>
      <c r="K403" s="70"/>
      <c r="L403" s="71" t="str">
        <f>'全日本予選参加ﾁｰﾑ'!$N$12</f>
        <v>宮古地区小学生バレーボール連盟</v>
      </c>
      <c r="M403" s="70"/>
      <c r="N403" s="70"/>
      <c r="O403" s="72"/>
      <c r="P403" s="70"/>
      <c r="Q403" s="71" t="str">
        <f t="shared" si="33"/>
        <v>宮古地区小学生バレーボール連盟</v>
      </c>
    </row>
    <row r="404" spans="1:17" s="7" customFormat="1" ht="19.5" customHeight="1">
      <c r="A404" s="70"/>
      <c r="B404" s="71" t="str">
        <f>'全日本予選参加ﾁｰﾑ'!$N$13&amp;" 　印"</f>
        <v>会　　長　　漢那　則朋 　印</v>
      </c>
      <c r="C404" s="70"/>
      <c r="D404" s="70"/>
      <c r="E404" s="72"/>
      <c r="F404" s="70"/>
      <c r="G404" s="71" t="str">
        <f t="shared" si="32"/>
        <v>会　　長　　漢那　則朋 　印</v>
      </c>
      <c r="K404" s="70"/>
      <c r="L404" s="71" t="str">
        <f>'全日本予選参加ﾁｰﾑ'!$N$13&amp;" 　印"</f>
        <v>会　　長　　漢那　則朋 　印</v>
      </c>
      <c r="M404" s="70"/>
      <c r="N404" s="70"/>
      <c r="O404" s="72"/>
      <c r="P404" s="70"/>
      <c r="Q404" s="71" t="str">
        <f t="shared" si="33"/>
        <v>会　　長　　漢那　則朋 　印</v>
      </c>
    </row>
    <row r="405" spans="1:17" s="7" customFormat="1" ht="19.5" customHeight="1">
      <c r="A405" s="70"/>
      <c r="B405" s="71">
        <f>'全日本予選参加ﾁｰﾑ'!$N$14</f>
        <v>0</v>
      </c>
      <c r="C405" s="70"/>
      <c r="D405" s="70"/>
      <c r="E405" s="72"/>
      <c r="F405" s="70"/>
      <c r="G405" s="71">
        <f t="shared" si="32"/>
        <v>0</v>
      </c>
      <c r="K405" s="70"/>
      <c r="L405" s="71">
        <f>'全日本予選参加ﾁｰﾑ'!$N$14</f>
        <v>0</v>
      </c>
      <c r="M405" s="70"/>
      <c r="N405" s="70"/>
      <c r="O405" s="72"/>
      <c r="P405" s="70"/>
      <c r="Q405" s="71">
        <f t="shared" si="33"/>
        <v>0</v>
      </c>
    </row>
    <row r="406" spans="1:17" s="7" customFormat="1" ht="19.5" customHeight="1">
      <c r="A406" s="70"/>
      <c r="B406" s="71">
        <f>'全日本予選参加ﾁｰﾑ'!$N$15</f>
        <v>0</v>
      </c>
      <c r="C406" s="70"/>
      <c r="D406" s="70"/>
      <c r="E406" s="72"/>
      <c r="F406" s="70"/>
      <c r="G406" s="71">
        <f t="shared" si="32"/>
        <v>0</v>
      </c>
      <c r="K406" s="70"/>
      <c r="L406" s="71">
        <f>'全日本予選参加ﾁｰﾑ'!$N$15</f>
        <v>0</v>
      </c>
      <c r="M406" s="70"/>
      <c r="N406" s="70"/>
      <c r="O406" s="72"/>
      <c r="P406" s="70"/>
      <c r="Q406" s="71">
        <f t="shared" si="33"/>
        <v>0</v>
      </c>
    </row>
    <row r="407" spans="1:17" ht="19.5" customHeight="1">
      <c r="A407" s="17"/>
      <c r="B407" s="71">
        <f>'全日本予選参加ﾁｰﾑ'!$N$16</f>
        <v>0</v>
      </c>
      <c r="C407" s="17"/>
      <c r="D407" s="17"/>
      <c r="E407" s="68"/>
      <c r="F407" s="17"/>
      <c r="G407" s="71">
        <f t="shared" si="32"/>
        <v>0</v>
      </c>
      <c r="K407" s="17"/>
      <c r="L407" s="71">
        <f>'全日本予選参加ﾁｰﾑ'!$N$16</f>
        <v>0</v>
      </c>
      <c r="M407" s="17"/>
      <c r="N407" s="17"/>
      <c r="O407" s="68"/>
      <c r="P407" s="17"/>
      <c r="Q407" s="71">
        <f t="shared" si="33"/>
        <v>0</v>
      </c>
    </row>
    <row r="408" spans="1:17" ht="19.5" customHeight="1">
      <c r="A408" s="17"/>
      <c r="B408" s="71">
        <f>'全日本予選参加ﾁｰﾑ'!$N$17</f>
        <v>0</v>
      </c>
      <c r="C408" s="17"/>
      <c r="D408" s="17"/>
      <c r="E408" s="68"/>
      <c r="F408" s="17"/>
      <c r="G408" s="71">
        <f t="shared" si="32"/>
        <v>0</v>
      </c>
      <c r="K408" s="17"/>
      <c r="L408" s="71">
        <f>'全日本予選参加ﾁｰﾑ'!$N$17</f>
        <v>0</v>
      </c>
      <c r="M408" s="17"/>
      <c r="N408" s="17"/>
      <c r="O408" s="68"/>
      <c r="P408" s="17"/>
      <c r="Q408" s="71">
        <f t="shared" si="33"/>
        <v>0</v>
      </c>
    </row>
    <row r="409" spans="1:20" ht="23.25">
      <c r="A409" s="726" t="s">
        <v>74</v>
      </c>
      <c r="B409" s="726"/>
      <c r="C409" s="726"/>
      <c r="D409" s="726"/>
      <c r="E409" s="727"/>
      <c r="F409" s="726" t="s">
        <v>66</v>
      </c>
      <c r="G409" s="726"/>
      <c r="H409" s="726"/>
      <c r="I409" s="726"/>
      <c r="J409" s="726"/>
      <c r="K409" s="726" t="s">
        <v>74</v>
      </c>
      <c r="L409" s="726"/>
      <c r="M409" s="726"/>
      <c r="N409" s="726"/>
      <c r="O409" s="727"/>
      <c r="P409" s="726" t="s">
        <v>66</v>
      </c>
      <c r="Q409" s="726"/>
      <c r="R409" s="726"/>
      <c r="S409" s="726"/>
      <c r="T409" s="726"/>
    </row>
    <row r="410" spans="1:16" ht="24" customHeight="1">
      <c r="A410" s="67"/>
      <c r="B410" s="17"/>
      <c r="C410" s="17"/>
      <c r="D410" s="17"/>
      <c r="E410" s="68"/>
      <c r="F410" s="17"/>
      <c r="K410" s="67"/>
      <c r="L410" s="17"/>
      <c r="M410" s="17"/>
      <c r="N410" s="17"/>
      <c r="O410" s="68"/>
      <c r="P410" s="17"/>
    </row>
    <row r="411" spans="1:20" ht="23.25">
      <c r="A411" s="723" t="str">
        <f>'全日本予選参加ﾁｰﾑ'!C20&amp;"　"&amp;'全日本予選参加ﾁｰﾑ'!D20&amp;"　様"</f>
        <v>　　様</v>
      </c>
      <c r="B411" s="724"/>
      <c r="C411" s="724"/>
      <c r="D411" s="724"/>
      <c r="E411" s="725"/>
      <c r="F411" s="723" t="str">
        <f>A411</f>
        <v>　　様</v>
      </c>
      <c r="G411" s="723"/>
      <c r="H411" s="723"/>
      <c r="I411" s="723"/>
      <c r="J411" s="723"/>
      <c r="K411" s="723" t="str">
        <f>'全日本予選参加ﾁｰﾑ'!I20&amp;"　"&amp;'全日本予選参加ﾁｰﾑ'!J20&amp;"　様"</f>
        <v>　　様</v>
      </c>
      <c r="L411" s="724"/>
      <c r="M411" s="724"/>
      <c r="N411" s="724"/>
      <c r="O411" s="725"/>
      <c r="P411" s="723" t="str">
        <f>K411</f>
        <v>　　様</v>
      </c>
      <c r="Q411" s="723"/>
      <c r="R411" s="723"/>
      <c r="S411" s="723"/>
      <c r="T411" s="723"/>
    </row>
    <row r="412" spans="1:16" ht="19.5" customHeight="1">
      <c r="A412" s="69"/>
      <c r="B412" s="17"/>
      <c r="C412" s="17"/>
      <c r="D412" s="17"/>
      <c r="E412" s="68"/>
      <c r="F412" s="17"/>
      <c r="K412" s="69"/>
      <c r="L412" s="17"/>
      <c r="M412" s="17"/>
      <c r="N412" s="17"/>
      <c r="O412" s="68"/>
      <c r="P412" s="17"/>
    </row>
    <row r="413" spans="1:16" ht="19.5" customHeight="1">
      <c r="A413" s="69"/>
      <c r="B413" s="17"/>
      <c r="C413" s="17"/>
      <c r="D413" s="17"/>
      <c r="E413" s="68"/>
      <c r="F413" s="17"/>
      <c r="K413" s="69"/>
      <c r="L413" s="17"/>
      <c r="M413" s="17"/>
      <c r="N413" s="17"/>
      <c r="O413" s="68"/>
      <c r="P413" s="17"/>
    </row>
    <row r="414" spans="1:20" ht="19.5" customHeight="1">
      <c r="A414" s="720">
        <f>'全日本予選参加ﾁｰﾑ'!E20</f>
        <v>0</v>
      </c>
      <c r="B414" s="721"/>
      <c r="C414" s="721"/>
      <c r="D414" s="721"/>
      <c r="E414" s="722"/>
      <c r="F414" s="720">
        <f>A414</f>
        <v>0</v>
      </c>
      <c r="G414" s="721"/>
      <c r="H414" s="721"/>
      <c r="I414" s="721"/>
      <c r="J414" s="721"/>
      <c r="K414" s="720">
        <f>'全日本予選参加ﾁｰﾑ'!K20</f>
        <v>0</v>
      </c>
      <c r="L414" s="721"/>
      <c r="M414" s="721"/>
      <c r="N414" s="721"/>
      <c r="O414" s="722"/>
      <c r="P414" s="720">
        <f>K414</f>
        <v>0</v>
      </c>
      <c r="Q414" s="721"/>
      <c r="R414" s="721"/>
      <c r="S414" s="721"/>
      <c r="T414" s="721"/>
    </row>
    <row r="415" spans="1:16" ht="19.5" customHeight="1">
      <c r="A415" s="69"/>
      <c r="B415" s="17"/>
      <c r="C415" s="17"/>
      <c r="D415" s="17"/>
      <c r="E415" s="68"/>
      <c r="F415" s="17"/>
      <c r="K415" s="69"/>
      <c r="L415" s="17"/>
      <c r="M415" s="17"/>
      <c r="N415" s="17"/>
      <c r="O415" s="68"/>
      <c r="P415" s="17"/>
    </row>
    <row r="416" spans="1:17" s="7" customFormat="1" ht="19.5" customHeight="1">
      <c r="A416" s="70"/>
      <c r="B416" s="71" t="s">
        <v>75</v>
      </c>
      <c r="C416" s="70"/>
      <c r="D416" s="70"/>
      <c r="E416" s="72"/>
      <c r="F416" s="70"/>
      <c r="G416" s="71" t="str">
        <f>$B$8</f>
        <v>但し、</v>
      </c>
      <c r="K416" s="70"/>
      <c r="L416" s="71" t="s">
        <v>75</v>
      </c>
      <c r="M416" s="70"/>
      <c r="N416" s="70"/>
      <c r="O416" s="72"/>
      <c r="P416" s="70"/>
      <c r="Q416" s="71" t="str">
        <f>$B$8</f>
        <v>但し、</v>
      </c>
    </row>
    <row r="417" spans="1:17" s="7" customFormat="1" ht="19.5" customHeight="1">
      <c r="A417" s="70"/>
      <c r="B417" s="71" t="str">
        <f>'全日本予選参加ﾁｰﾑ'!$N$2</f>
        <v>第3回宮古地区大会３・４年生大会</v>
      </c>
      <c r="C417" s="70"/>
      <c r="D417" s="70"/>
      <c r="E417" s="72"/>
      <c r="F417" s="70"/>
      <c r="G417" s="71" t="str">
        <f>$B$9</f>
        <v>第3回宮古地区大会３・４年生大会</v>
      </c>
      <c r="K417" s="70"/>
      <c r="L417" s="71" t="str">
        <f>'全日本予選参加ﾁｰﾑ'!$N$2</f>
        <v>第3回宮古地区大会３・４年生大会</v>
      </c>
      <c r="M417" s="70"/>
      <c r="N417" s="70"/>
      <c r="O417" s="72"/>
      <c r="P417" s="70"/>
      <c r="Q417" s="71" t="str">
        <f>$B$9</f>
        <v>第3回宮古地区大会３・４年生大会</v>
      </c>
    </row>
    <row r="418" spans="1:17" s="7" customFormat="1" ht="19.5" customHeight="1">
      <c r="A418" s="70"/>
      <c r="B418" s="71" t="str">
        <f>'全日本予選参加ﾁｰﾑ'!$N$3</f>
        <v>第44回新報児童オリンピックU-１０地区大会</v>
      </c>
      <c r="C418" s="71"/>
      <c r="D418" s="70"/>
      <c r="E418" s="72"/>
      <c r="F418" s="70"/>
      <c r="G418" s="71" t="str">
        <f>$B$10</f>
        <v>第44回新報児童オリンピックU-１０地区大会</v>
      </c>
      <c r="K418" s="70"/>
      <c r="L418" s="71" t="str">
        <f>'全日本予選参加ﾁｰﾑ'!$N$3</f>
        <v>第44回新報児童オリンピックU-１０地区大会</v>
      </c>
      <c r="M418" s="71"/>
      <c r="N418" s="70"/>
      <c r="O418" s="72"/>
      <c r="P418" s="70"/>
      <c r="Q418" s="71" t="str">
        <f>$B$10</f>
        <v>第44回新報児童オリンピックU-１０地区大会</v>
      </c>
    </row>
    <row r="419" spans="1:17" s="7" customFormat="1" ht="19.5" customHeight="1">
      <c r="A419" s="70"/>
      <c r="B419" s="71" t="str">
        <f>'全日本予選参加ﾁｰﾑ'!$N$4</f>
        <v>参加料として</v>
      </c>
      <c r="C419" s="71"/>
      <c r="D419" s="70"/>
      <c r="E419" s="72"/>
      <c r="F419" s="70"/>
      <c r="G419" s="71" t="str">
        <f>$B$11</f>
        <v>参加料として</v>
      </c>
      <c r="K419" s="70"/>
      <c r="L419" s="71" t="str">
        <f>'全日本予選参加ﾁｰﾑ'!$N$4</f>
        <v>参加料として</v>
      </c>
      <c r="M419" s="71"/>
      <c r="N419" s="70"/>
      <c r="O419" s="72"/>
      <c r="P419" s="70"/>
      <c r="Q419" s="71" t="str">
        <f>$B$11</f>
        <v>参加料として</v>
      </c>
    </row>
    <row r="420" spans="1:17" s="7" customFormat="1" ht="19.5" customHeight="1">
      <c r="A420" s="70"/>
      <c r="B420" s="71">
        <f>'全日本予選参加ﾁｰﾑ'!$N$5</f>
        <v>0</v>
      </c>
      <c r="C420" s="70"/>
      <c r="D420" s="70"/>
      <c r="E420" s="72"/>
      <c r="F420" s="70"/>
      <c r="G420" s="71">
        <f aca="true" t="shared" si="34" ref="G420:G432">$B420</f>
        <v>0</v>
      </c>
      <c r="K420" s="70"/>
      <c r="L420" s="71">
        <f>'全日本予選参加ﾁｰﾑ'!$N$5</f>
        <v>0</v>
      </c>
      <c r="M420" s="70"/>
      <c r="N420" s="70"/>
      <c r="O420" s="72"/>
      <c r="P420" s="70"/>
      <c r="Q420" s="71">
        <f aca="true" t="shared" si="35" ref="Q420:Q432">$B420</f>
        <v>0</v>
      </c>
    </row>
    <row r="421" spans="1:17" s="7" customFormat="1" ht="19.5" customHeight="1">
      <c r="A421" s="70"/>
      <c r="B421" s="71">
        <f>'全日本予選参加ﾁｰﾑ'!$N$6</f>
        <v>0</v>
      </c>
      <c r="C421" s="70"/>
      <c r="D421" s="70"/>
      <c r="E421" s="72"/>
      <c r="F421" s="70"/>
      <c r="G421" s="71">
        <f t="shared" si="34"/>
        <v>0</v>
      </c>
      <c r="K421" s="70"/>
      <c r="L421" s="71">
        <f>'全日本予選参加ﾁｰﾑ'!$N$6</f>
        <v>0</v>
      </c>
      <c r="M421" s="70"/>
      <c r="N421" s="70"/>
      <c r="O421" s="72"/>
      <c r="P421" s="70"/>
      <c r="Q421" s="71">
        <f t="shared" si="35"/>
        <v>0</v>
      </c>
    </row>
    <row r="422" spans="1:17" s="7" customFormat="1" ht="19.5" customHeight="1">
      <c r="A422" s="70"/>
      <c r="B422" s="71">
        <f>'全日本予選参加ﾁｰﾑ'!$N$7</f>
        <v>0</v>
      </c>
      <c r="C422" s="70"/>
      <c r="D422" s="70"/>
      <c r="E422" s="72"/>
      <c r="F422" s="70"/>
      <c r="G422" s="71">
        <f t="shared" si="34"/>
        <v>0</v>
      </c>
      <c r="K422" s="70"/>
      <c r="L422" s="71">
        <f>'全日本予選参加ﾁｰﾑ'!$N$7</f>
        <v>0</v>
      </c>
      <c r="M422" s="70"/>
      <c r="N422" s="70"/>
      <c r="O422" s="72"/>
      <c r="P422" s="70"/>
      <c r="Q422" s="71">
        <f t="shared" si="35"/>
        <v>0</v>
      </c>
    </row>
    <row r="423" spans="1:17" s="7" customFormat="1" ht="19.5" customHeight="1">
      <c r="A423" s="70"/>
      <c r="B423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423" s="70"/>
      <c r="D423" s="70"/>
      <c r="E423" s="72"/>
      <c r="F423" s="70"/>
      <c r="G423" s="71" t="str">
        <f t="shared" si="34"/>
        <v>入金日　平成5年　4月30日　日曜日</v>
      </c>
      <c r="K423" s="70"/>
      <c r="L423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423" s="70"/>
      <c r="N423" s="70"/>
      <c r="O423" s="72"/>
      <c r="P423" s="70"/>
      <c r="Q423" s="71" t="str">
        <f t="shared" si="35"/>
        <v>入金日　平成5年　4月30日　日曜日</v>
      </c>
    </row>
    <row r="424" spans="1:17" s="7" customFormat="1" ht="19.5" customHeight="1">
      <c r="A424" s="70"/>
      <c r="B424" s="71">
        <f>'全日本予選参加ﾁｰﾑ'!$N$9</f>
        <v>0</v>
      </c>
      <c r="C424" s="70"/>
      <c r="D424" s="70"/>
      <c r="E424" s="72"/>
      <c r="F424" s="70"/>
      <c r="G424" s="71">
        <f t="shared" si="34"/>
        <v>0</v>
      </c>
      <c r="K424" s="70"/>
      <c r="L424" s="71">
        <f>'全日本予選参加ﾁｰﾑ'!$N$9</f>
        <v>0</v>
      </c>
      <c r="M424" s="70"/>
      <c r="N424" s="70"/>
      <c r="O424" s="72"/>
      <c r="P424" s="70"/>
      <c r="Q424" s="71">
        <f t="shared" si="35"/>
        <v>0</v>
      </c>
    </row>
    <row r="425" spans="1:17" s="7" customFormat="1" ht="19.5" customHeight="1">
      <c r="A425" s="70"/>
      <c r="B425" s="71" t="s">
        <v>76</v>
      </c>
      <c r="C425" s="70"/>
      <c r="D425" s="70"/>
      <c r="E425" s="72"/>
      <c r="F425" s="70"/>
      <c r="G425" s="71" t="str">
        <f t="shared" si="34"/>
        <v>上記正に領収致しました。</v>
      </c>
      <c r="K425" s="70"/>
      <c r="L425" s="71" t="s">
        <v>76</v>
      </c>
      <c r="M425" s="70"/>
      <c r="N425" s="70"/>
      <c r="O425" s="72"/>
      <c r="P425" s="70"/>
      <c r="Q425" s="71" t="str">
        <f t="shared" si="35"/>
        <v>上記正に領収致しました。</v>
      </c>
    </row>
    <row r="426" spans="1:17" s="7" customFormat="1" ht="19.5" customHeight="1">
      <c r="A426" s="70"/>
      <c r="B426" s="71">
        <f>'全日本予選参加ﾁｰﾑ'!$N$11</f>
        <v>0</v>
      </c>
      <c r="C426" s="70"/>
      <c r="D426" s="70"/>
      <c r="E426" s="72"/>
      <c r="F426" s="70"/>
      <c r="G426" s="71">
        <f t="shared" si="34"/>
        <v>0</v>
      </c>
      <c r="K426" s="70"/>
      <c r="L426" s="71">
        <f>'全日本予選参加ﾁｰﾑ'!$N$11</f>
        <v>0</v>
      </c>
      <c r="M426" s="70"/>
      <c r="N426" s="70"/>
      <c r="O426" s="72"/>
      <c r="P426" s="70"/>
      <c r="Q426" s="71">
        <f t="shared" si="35"/>
        <v>0</v>
      </c>
    </row>
    <row r="427" spans="1:17" s="7" customFormat="1" ht="19.5" customHeight="1">
      <c r="A427" s="70"/>
      <c r="B427" s="71" t="str">
        <f>'全日本予選参加ﾁｰﾑ'!$N$12</f>
        <v>宮古地区小学生バレーボール連盟</v>
      </c>
      <c r="C427" s="70"/>
      <c r="D427" s="70"/>
      <c r="E427" s="72"/>
      <c r="F427" s="70"/>
      <c r="G427" s="71" t="str">
        <f t="shared" si="34"/>
        <v>宮古地区小学生バレーボール連盟</v>
      </c>
      <c r="K427" s="70"/>
      <c r="L427" s="71" t="str">
        <f>'全日本予選参加ﾁｰﾑ'!$N$12</f>
        <v>宮古地区小学生バレーボール連盟</v>
      </c>
      <c r="M427" s="70"/>
      <c r="N427" s="70"/>
      <c r="O427" s="72"/>
      <c r="P427" s="70"/>
      <c r="Q427" s="71" t="str">
        <f t="shared" si="35"/>
        <v>宮古地区小学生バレーボール連盟</v>
      </c>
    </row>
    <row r="428" spans="1:17" s="7" customFormat="1" ht="19.5" customHeight="1">
      <c r="A428" s="70"/>
      <c r="B428" s="71" t="str">
        <f>'全日本予選参加ﾁｰﾑ'!$N$13&amp;" 　印"</f>
        <v>会　　長　　漢那　則朋 　印</v>
      </c>
      <c r="C428" s="70"/>
      <c r="D428" s="70"/>
      <c r="E428" s="72"/>
      <c r="F428" s="70"/>
      <c r="G428" s="71" t="str">
        <f t="shared" si="34"/>
        <v>会　　長　　漢那　則朋 　印</v>
      </c>
      <c r="K428" s="70"/>
      <c r="L428" s="71" t="str">
        <f>'全日本予選参加ﾁｰﾑ'!$N$13&amp;" 　印"</f>
        <v>会　　長　　漢那　則朋 　印</v>
      </c>
      <c r="M428" s="70"/>
      <c r="N428" s="70"/>
      <c r="O428" s="72"/>
      <c r="P428" s="70"/>
      <c r="Q428" s="71" t="str">
        <f t="shared" si="35"/>
        <v>会　　長　　漢那　則朋 　印</v>
      </c>
    </row>
    <row r="429" spans="1:17" s="7" customFormat="1" ht="19.5" customHeight="1">
      <c r="A429" s="70"/>
      <c r="B429" s="71">
        <f>'全日本予選参加ﾁｰﾑ'!$N$14</f>
        <v>0</v>
      </c>
      <c r="C429" s="70"/>
      <c r="D429" s="70"/>
      <c r="E429" s="72"/>
      <c r="F429" s="70"/>
      <c r="G429" s="71">
        <f t="shared" si="34"/>
        <v>0</v>
      </c>
      <c r="K429" s="70"/>
      <c r="L429" s="71">
        <f>'全日本予選参加ﾁｰﾑ'!$N$14</f>
        <v>0</v>
      </c>
      <c r="M429" s="70"/>
      <c r="N429" s="70"/>
      <c r="O429" s="72"/>
      <c r="P429" s="70"/>
      <c r="Q429" s="71">
        <f t="shared" si="35"/>
        <v>0</v>
      </c>
    </row>
    <row r="430" spans="1:17" s="7" customFormat="1" ht="19.5" customHeight="1">
      <c r="A430" s="70"/>
      <c r="B430" s="71">
        <f>'全日本予選参加ﾁｰﾑ'!$N$15</f>
        <v>0</v>
      </c>
      <c r="C430" s="70"/>
      <c r="D430" s="70"/>
      <c r="E430" s="72"/>
      <c r="F430" s="70"/>
      <c r="G430" s="71">
        <f t="shared" si="34"/>
        <v>0</v>
      </c>
      <c r="K430" s="70"/>
      <c r="L430" s="71">
        <f>'全日本予選参加ﾁｰﾑ'!$N$15</f>
        <v>0</v>
      </c>
      <c r="M430" s="70"/>
      <c r="N430" s="70"/>
      <c r="O430" s="72"/>
      <c r="P430" s="70"/>
      <c r="Q430" s="71">
        <f t="shared" si="35"/>
        <v>0</v>
      </c>
    </row>
    <row r="431" spans="1:17" ht="19.5" customHeight="1">
      <c r="A431" s="17"/>
      <c r="B431" s="71">
        <f>'全日本予選参加ﾁｰﾑ'!$N$16</f>
        <v>0</v>
      </c>
      <c r="C431" s="17"/>
      <c r="D431" s="17"/>
      <c r="E431" s="68"/>
      <c r="F431" s="17"/>
      <c r="G431" s="71">
        <f t="shared" si="34"/>
        <v>0</v>
      </c>
      <c r="K431" s="17"/>
      <c r="L431" s="71">
        <f>'全日本予選参加ﾁｰﾑ'!$N$16</f>
        <v>0</v>
      </c>
      <c r="M431" s="17"/>
      <c r="N431" s="17"/>
      <c r="O431" s="68"/>
      <c r="P431" s="17"/>
      <c r="Q431" s="71">
        <f t="shared" si="35"/>
        <v>0</v>
      </c>
    </row>
    <row r="432" spans="1:17" ht="19.5" customHeight="1">
      <c r="A432" s="17"/>
      <c r="B432" s="71">
        <f>'全日本予選参加ﾁｰﾑ'!$N$17</f>
        <v>0</v>
      </c>
      <c r="C432" s="17"/>
      <c r="D432" s="17"/>
      <c r="E432" s="68"/>
      <c r="F432" s="17"/>
      <c r="G432" s="71">
        <f t="shared" si="34"/>
        <v>0</v>
      </c>
      <c r="K432" s="17"/>
      <c r="L432" s="71">
        <f>'全日本予選参加ﾁｰﾑ'!$N$17</f>
        <v>0</v>
      </c>
      <c r="M432" s="17"/>
      <c r="N432" s="17"/>
      <c r="O432" s="68"/>
      <c r="P432" s="17"/>
      <c r="Q432" s="71">
        <f t="shared" si="35"/>
        <v>0</v>
      </c>
    </row>
    <row r="433" spans="1:20" ht="23.25">
      <c r="A433" s="726" t="s">
        <v>74</v>
      </c>
      <c r="B433" s="726"/>
      <c r="C433" s="726"/>
      <c r="D433" s="726"/>
      <c r="E433" s="727"/>
      <c r="F433" s="726" t="s">
        <v>66</v>
      </c>
      <c r="G433" s="726"/>
      <c r="H433" s="726"/>
      <c r="I433" s="726"/>
      <c r="J433" s="726"/>
      <c r="K433" s="726" t="s">
        <v>74</v>
      </c>
      <c r="L433" s="726"/>
      <c r="M433" s="726"/>
      <c r="N433" s="726"/>
      <c r="O433" s="727"/>
      <c r="P433" s="726" t="s">
        <v>66</v>
      </c>
      <c r="Q433" s="726"/>
      <c r="R433" s="726"/>
      <c r="S433" s="726"/>
      <c r="T433" s="726"/>
    </row>
    <row r="434" spans="1:16" ht="24" customHeight="1">
      <c r="A434" s="67"/>
      <c r="B434" s="17"/>
      <c r="C434" s="17"/>
      <c r="D434" s="17"/>
      <c r="E434" s="68"/>
      <c r="F434" s="17"/>
      <c r="K434" s="67"/>
      <c r="L434" s="17"/>
      <c r="M434" s="17"/>
      <c r="N434" s="17"/>
      <c r="O434" s="68"/>
      <c r="P434" s="17"/>
    </row>
    <row r="435" spans="1:20" ht="23.25">
      <c r="A435" s="723" t="str">
        <f>'全日本予選参加ﾁｰﾑ'!C21&amp;"　"&amp;'全日本予選参加ﾁｰﾑ'!D21&amp;"　様"</f>
        <v>　　様</v>
      </c>
      <c r="B435" s="724"/>
      <c r="C435" s="724"/>
      <c r="D435" s="724"/>
      <c r="E435" s="725"/>
      <c r="F435" s="723" t="str">
        <f>A435</f>
        <v>　　様</v>
      </c>
      <c r="G435" s="723"/>
      <c r="H435" s="723"/>
      <c r="I435" s="723"/>
      <c r="J435" s="723"/>
      <c r="K435" s="723" t="str">
        <f>'全日本予選参加ﾁｰﾑ'!I21&amp;"　"&amp;'全日本予選参加ﾁｰﾑ'!J21&amp;"　様"</f>
        <v>　　様</v>
      </c>
      <c r="L435" s="724"/>
      <c r="M435" s="724"/>
      <c r="N435" s="724"/>
      <c r="O435" s="725"/>
      <c r="P435" s="723" t="str">
        <f>K435</f>
        <v>　　様</v>
      </c>
      <c r="Q435" s="723"/>
      <c r="R435" s="723"/>
      <c r="S435" s="723"/>
      <c r="T435" s="723"/>
    </row>
    <row r="436" spans="1:16" ht="19.5" customHeight="1">
      <c r="A436" s="69"/>
      <c r="B436" s="17"/>
      <c r="C436" s="17"/>
      <c r="D436" s="17"/>
      <c r="E436" s="68"/>
      <c r="F436" s="17"/>
      <c r="K436" s="69"/>
      <c r="L436" s="17"/>
      <c r="M436" s="17"/>
      <c r="N436" s="17"/>
      <c r="O436" s="68"/>
      <c r="P436" s="17"/>
    </row>
    <row r="437" spans="1:16" ht="19.5" customHeight="1">
      <c r="A437" s="69"/>
      <c r="B437" s="17"/>
      <c r="C437" s="17"/>
      <c r="D437" s="17"/>
      <c r="E437" s="68"/>
      <c r="F437" s="17"/>
      <c r="K437" s="69"/>
      <c r="L437" s="17"/>
      <c r="M437" s="17"/>
      <c r="N437" s="17"/>
      <c r="O437" s="68"/>
      <c r="P437" s="17"/>
    </row>
    <row r="438" spans="1:20" ht="19.5" customHeight="1">
      <c r="A438" s="720">
        <f>'全日本予選参加ﾁｰﾑ'!E21</f>
        <v>0</v>
      </c>
      <c r="B438" s="721"/>
      <c r="C438" s="721"/>
      <c r="D438" s="721"/>
      <c r="E438" s="722"/>
      <c r="F438" s="720">
        <f>A438</f>
        <v>0</v>
      </c>
      <c r="G438" s="721"/>
      <c r="H438" s="721"/>
      <c r="I438" s="721"/>
      <c r="J438" s="721"/>
      <c r="K438" s="720">
        <f>'全日本予選参加ﾁｰﾑ'!K21</f>
        <v>0</v>
      </c>
      <c r="L438" s="721"/>
      <c r="M438" s="721"/>
      <c r="N438" s="721"/>
      <c r="O438" s="722"/>
      <c r="P438" s="720">
        <f>K438</f>
        <v>0</v>
      </c>
      <c r="Q438" s="721"/>
      <c r="R438" s="721"/>
      <c r="S438" s="721"/>
      <c r="T438" s="721"/>
    </row>
    <row r="439" spans="1:16" ht="19.5" customHeight="1">
      <c r="A439" s="69"/>
      <c r="B439" s="17"/>
      <c r="C439" s="17"/>
      <c r="D439" s="17"/>
      <c r="E439" s="68"/>
      <c r="F439" s="17"/>
      <c r="K439" s="69"/>
      <c r="L439" s="17"/>
      <c r="M439" s="17"/>
      <c r="N439" s="17"/>
      <c r="O439" s="68"/>
      <c r="P439" s="17"/>
    </row>
    <row r="440" spans="1:17" s="7" customFormat="1" ht="19.5" customHeight="1">
      <c r="A440" s="70"/>
      <c r="B440" s="71" t="s">
        <v>75</v>
      </c>
      <c r="C440" s="70"/>
      <c r="D440" s="70"/>
      <c r="E440" s="72"/>
      <c r="F440" s="70"/>
      <c r="G440" s="71" t="str">
        <f>$B$8</f>
        <v>但し、</v>
      </c>
      <c r="K440" s="70"/>
      <c r="L440" s="71" t="s">
        <v>75</v>
      </c>
      <c r="M440" s="70"/>
      <c r="N440" s="70"/>
      <c r="O440" s="72"/>
      <c r="P440" s="70"/>
      <c r="Q440" s="71" t="str">
        <f>$B$8</f>
        <v>但し、</v>
      </c>
    </row>
    <row r="441" spans="1:17" s="7" customFormat="1" ht="19.5" customHeight="1">
      <c r="A441" s="70"/>
      <c r="B441" s="71" t="str">
        <f>'全日本予選参加ﾁｰﾑ'!$N$2</f>
        <v>第3回宮古地区大会３・４年生大会</v>
      </c>
      <c r="C441" s="70"/>
      <c r="D441" s="70"/>
      <c r="E441" s="72"/>
      <c r="F441" s="70"/>
      <c r="G441" s="71" t="str">
        <f>$B$9</f>
        <v>第3回宮古地区大会３・４年生大会</v>
      </c>
      <c r="K441" s="70"/>
      <c r="L441" s="71" t="str">
        <f>'全日本予選参加ﾁｰﾑ'!$N$2</f>
        <v>第3回宮古地区大会３・４年生大会</v>
      </c>
      <c r="M441" s="70"/>
      <c r="N441" s="70"/>
      <c r="O441" s="72"/>
      <c r="P441" s="70"/>
      <c r="Q441" s="71" t="str">
        <f>$B$9</f>
        <v>第3回宮古地区大会３・４年生大会</v>
      </c>
    </row>
    <row r="442" spans="1:17" s="7" customFormat="1" ht="19.5" customHeight="1">
      <c r="A442" s="70"/>
      <c r="B442" s="71" t="str">
        <f>'全日本予選参加ﾁｰﾑ'!$N$3</f>
        <v>第44回新報児童オリンピックU-１０地区大会</v>
      </c>
      <c r="C442" s="71"/>
      <c r="D442" s="70"/>
      <c r="E442" s="72"/>
      <c r="F442" s="70"/>
      <c r="G442" s="71" t="str">
        <f>$B$10</f>
        <v>第44回新報児童オリンピックU-１０地区大会</v>
      </c>
      <c r="K442" s="70"/>
      <c r="L442" s="71" t="str">
        <f>'全日本予選参加ﾁｰﾑ'!$N$3</f>
        <v>第44回新報児童オリンピックU-１０地区大会</v>
      </c>
      <c r="M442" s="71"/>
      <c r="N442" s="70"/>
      <c r="O442" s="72"/>
      <c r="P442" s="70"/>
      <c r="Q442" s="71" t="str">
        <f>$B$10</f>
        <v>第44回新報児童オリンピックU-１０地区大会</v>
      </c>
    </row>
    <row r="443" spans="1:17" s="7" customFormat="1" ht="19.5" customHeight="1">
      <c r="A443" s="70"/>
      <c r="B443" s="71" t="str">
        <f>'全日本予選参加ﾁｰﾑ'!$N$4</f>
        <v>参加料として</v>
      </c>
      <c r="C443" s="71"/>
      <c r="D443" s="70"/>
      <c r="E443" s="72"/>
      <c r="F443" s="70"/>
      <c r="G443" s="71" t="str">
        <f>$B$11</f>
        <v>参加料として</v>
      </c>
      <c r="K443" s="70"/>
      <c r="L443" s="71" t="str">
        <f>'全日本予選参加ﾁｰﾑ'!$N$4</f>
        <v>参加料として</v>
      </c>
      <c r="M443" s="71"/>
      <c r="N443" s="70"/>
      <c r="O443" s="72"/>
      <c r="P443" s="70"/>
      <c r="Q443" s="71" t="str">
        <f>$B$11</f>
        <v>参加料として</v>
      </c>
    </row>
    <row r="444" spans="1:17" s="7" customFormat="1" ht="19.5" customHeight="1">
      <c r="A444" s="70"/>
      <c r="B444" s="71">
        <f>'全日本予選参加ﾁｰﾑ'!$N$5</f>
        <v>0</v>
      </c>
      <c r="C444" s="70"/>
      <c r="D444" s="70"/>
      <c r="E444" s="72"/>
      <c r="F444" s="70"/>
      <c r="G444" s="71">
        <f aca="true" t="shared" si="36" ref="G444:G456">$B444</f>
        <v>0</v>
      </c>
      <c r="K444" s="70"/>
      <c r="L444" s="71">
        <f>'全日本予選参加ﾁｰﾑ'!$N$5</f>
        <v>0</v>
      </c>
      <c r="M444" s="70"/>
      <c r="N444" s="70"/>
      <c r="O444" s="72"/>
      <c r="P444" s="70"/>
      <c r="Q444" s="71">
        <f aca="true" t="shared" si="37" ref="Q444:Q456">$B444</f>
        <v>0</v>
      </c>
    </row>
    <row r="445" spans="1:17" s="7" customFormat="1" ht="19.5" customHeight="1">
      <c r="A445" s="70"/>
      <c r="B445" s="71">
        <f>'全日本予選参加ﾁｰﾑ'!$N$6</f>
        <v>0</v>
      </c>
      <c r="C445" s="70"/>
      <c r="D445" s="70"/>
      <c r="E445" s="72"/>
      <c r="F445" s="70"/>
      <c r="G445" s="71">
        <f t="shared" si="36"/>
        <v>0</v>
      </c>
      <c r="K445" s="70"/>
      <c r="L445" s="71">
        <f>'全日本予選参加ﾁｰﾑ'!$N$6</f>
        <v>0</v>
      </c>
      <c r="M445" s="70"/>
      <c r="N445" s="70"/>
      <c r="O445" s="72"/>
      <c r="P445" s="70"/>
      <c r="Q445" s="71">
        <f t="shared" si="37"/>
        <v>0</v>
      </c>
    </row>
    <row r="446" spans="1:17" s="7" customFormat="1" ht="19.5" customHeight="1">
      <c r="A446" s="70"/>
      <c r="B446" s="71">
        <f>'全日本予選参加ﾁｰﾑ'!$N$7</f>
        <v>0</v>
      </c>
      <c r="C446" s="70"/>
      <c r="D446" s="70"/>
      <c r="E446" s="72"/>
      <c r="F446" s="70"/>
      <c r="G446" s="71">
        <f t="shared" si="36"/>
        <v>0</v>
      </c>
      <c r="K446" s="70"/>
      <c r="L446" s="71">
        <f>'全日本予選参加ﾁｰﾑ'!$N$7</f>
        <v>0</v>
      </c>
      <c r="M446" s="70"/>
      <c r="N446" s="70"/>
      <c r="O446" s="72"/>
      <c r="P446" s="70"/>
      <c r="Q446" s="71">
        <f t="shared" si="37"/>
        <v>0</v>
      </c>
    </row>
    <row r="447" spans="1:17" s="7" customFormat="1" ht="19.5" customHeight="1">
      <c r="A447" s="70"/>
      <c r="B447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447" s="70"/>
      <c r="D447" s="70"/>
      <c r="E447" s="72"/>
      <c r="F447" s="70"/>
      <c r="G447" s="71" t="str">
        <f t="shared" si="36"/>
        <v>入金日　平成5年　4月30日　日曜日</v>
      </c>
      <c r="K447" s="70"/>
      <c r="L447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447" s="70"/>
      <c r="N447" s="70"/>
      <c r="O447" s="72"/>
      <c r="P447" s="70"/>
      <c r="Q447" s="71" t="str">
        <f t="shared" si="37"/>
        <v>入金日　平成5年　4月30日　日曜日</v>
      </c>
    </row>
    <row r="448" spans="1:17" s="7" customFormat="1" ht="19.5" customHeight="1">
      <c r="A448" s="70"/>
      <c r="B448" s="71">
        <f>'全日本予選参加ﾁｰﾑ'!$N$9</f>
        <v>0</v>
      </c>
      <c r="C448" s="70"/>
      <c r="D448" s="70"/>
      <c r="E448" s="72"/>
      <c r="F448" s="70"/>
      <c r="G448" s="71">
        <f t="shared" si="36"/>
        <v>0</v>
      </c>
      <c r="K448" s="70"/>
      <c r="L448" s="71">
        <f>'全日本予選参加ﾁｰﾑ'!$N$9</f>
        <v>0</v>
      </c>
      <c r="M448" s="70"/>
      <c r="N448" s="70"/>
      <c r="O448" s="72"/>
      <c r="P448" s="70"/>
      <c r="Q448" s="71">
        <f t="shared" si="37"/>
        <v>0</v>
      </c>
    </row>
    <row r="449" spans="1:17" s="7" customFormat="1" ht="19.5" customHeight="1">
      <c r="A449" s="70"/>
      <c r="B449" s="71" t="s">
        <v>76</v>
      </c>
      <c r="C449" s="70"/>
      <c r="D449" s="70"/>
      <c r="E449" s="72"/>
      <c r="F449" s="70"/>
      <c r="G449" s="71" t="str">
        <f t="shared" si="36"/>
        <v>上記正に領収致しました。</v>
      </c>
      <c r="K449" s="70"/>
      <c r="L449" s="71" t="s">
        <v>76</v>
      </c>
      <c r="M449" s="70"/>
      <c r="N449" s="70"/>
      <c r="O449" s="72"/>
      <c r="P449" s="70"/>
      <c r="Q449" s="71" t="str">
        <f t="shared" si="37"/>
        <v>上記正に領収致しました。</v>
      </c>
    </row>
    <row r="450" spans="1:17" s="7" customFormat="1" ht="19.5" customHeight="1">
      <c r="A450" s="70"/>
      <c r="B450" s="71">
        <f>'全日本予選参加ﾁｰﾑ'!$N$11</f>
        <v>0</v>
      </c>
      <c r="C450" s="70"/>
      <c r="D450" s="70"/>
      <c r="E450" s="72"/>
      <c r="F450" s="70"/>
      <c r="G450" s="71">
        <f t="shared" si="36"/>
        <v>0</v>
      </c>
      <c r="K450" s="70"/>
      <c r="L450" s="71">
        <f>'全日本予選参加ﾁｰﾑ'!$N$11</f>
        <v>0</v>
      </c>
      <c r="M450" s="70"/>
      <c r="N450" s="70"/>
      <c r="O450" s="72"/>
      <c r="P450" s="70"/>
      <c r="Q450" s="71">
        <f t="shared" si="37"/>
        <v>0</v>
      </c>
    </row>
    <row r="451" spans="1:17" s="7" customFormat="1" ht="19.5" customHeight="1">
      <c r="A451" s="70"/>
      <c r="B451" s="71" t="str">
        <f>'全日本予選参加ﾁｰﾑ'!$N$12</f>
        <v>宮古地区小学生バレーボール連盟</v>
      </c>
      <c r="C451" s="70"/>
      <c r="D451" s="70"/>
      <c r="E451" s="72"/>
      <c r="F451" s="70"/>
      <c r="G451" s="71" t="str">
        <f t="shared" si="36"/>
        <v>宮古地区小学生バレーボール連盟</v>
      </c>
      <c r="K451" s="70"/>
      <c r="L451" s="71" t="str">
        <f>'全日本予選参加ﾁｰﾑ'!$N$12</f>
        <v>宮古地区小学生バレーボール連盟</v>
      </c>
      <c r="M451" s="70"/>
      <c r="N451" s="70"/>
      <c r="O451" s="72"/>
      <c r="P451" s="70"/>
      <c r="Q451" s="71" t="str">
        <f t="shared" si="37"/>
        <v>宮古地区小学生バレーボール連盟</v>
      </c>
    </row>
    <row r="452" spans="1:17" s="7" customFormat="1" ht="19.5" customHeight="1">
      <c r="A452" s="70"/>
      <c r="B452" s="71" t="str">
        <f>'全日本予選参加ﾁｰﾑ'!$N$13&amp;" 　印"</f>
        <v>会　　長　　漢那　則朋 　印</v>
      </c>
      <c r="C452" s="70"/>
      <c r="D452" s="70"/>
      <c r="E452" s="72"/>
      <c r="F452" s="70"/>
      <c r="G452" s="71" t="str">
        <f t="shared" si="36"/>
        <v>会　　長　　漢那　則朋 　印</v>
      </c>
      <c r="K452" s="70"/>
      <c r="L452" s="71" t="str">
        <f>'全日本予選参加ﾁｰﾑ'!$N$13&amp;" 　印"</f>
        <v>会　　長　　漢那　則朋 　印</v>
      </c>
      <c r="M452" s="70"/>
      <c r="N452" s="70"/>
      <c r="O452" s="72"/>
      <c r="P452" s="70"/>
      <c r="Q452" s="71" t="str">
        <f t="shared" si="37"/>
        <v>会　　長　　漢那　則朋 　印</v>
      </c>
    </row>
    <row r="453" spans="1:17" s="7" customFormat="1" ht="19.5" customHeight="1">
      <c r="A453" s="70"/>
      <c r="B453" s="71">
        <f>'全日本予選参加ﾁｰﾑ'!$N$14</f>
        <v>0</v>
      </c>
      <c r="C453" s="70"/>
      <c r="D453" s="70"/>
      <c r="E453" s="72"/>
      <c r="F453" s="70"/>
      <c r="G453" s="71">
        <f t="shared" si="36"/>
        <v>0</v>
      </c>
      <c r="K453" s="70"/>
      <c r="L453" s="71">
        <f>'全日本予選参加ﾁｰﾑ'!$N$14</f>
        <v>0</v>
      </c>
      <c r="M453" s="70"/>
      <c r="N453" s="70"/>
      <c r="O453" s="72"/>
      <c r="P453" s="70"/>
      <c r="Q453" s="71">
        <f t="shared" si="37"/>
        <v>0</v>
      </c>
    </row>
    <row r="454" spans="1:17" s="7" customFormat="1" ht="19.5" customHeight="1">
      <c r="A454" s="70"/>
      <c r="B454" s="71">
        <f>'全日本予選参加ﾁｰﾑ'!$N$15</f>
        <v>0</v>
      </c>
      <c r="C454" s="70"/>
      <c r="D454" s="70"/>
      <c r="E454" s="72"/>
      <c r="F454" s="70"/>
      <c r="G454" s="71">
        <f t="shared" si="36"/>
        <v>0</v>
      </c>
      <c r="K454" s="70"/>
      <c r="L454" s="71">
        <f>'全日本予選参加ﾁｰﾑ'!$N$15</f>
        <v>0</v>
      </c>
      <c r="M454" s="70"/>
      <c r="N454" s="70"/>
      <c r="O454" s="72"/>
      <c r="P454" s="70"/>
      <c r="Q454" s="71">
        <f t="shared" si="37"/>
        <v>0</v>
      </c>
    </row>
    <row r="455" spans="1:17" ht="19.5" customHeight="1">
      <c r="A455" s="17"/>
      <c r="B455" s="71">
        <f>'全日本予選参加ﾁｰﾑ'!$N$16</f>
        <v>0</v>
      </c>
      <c r="C455" s="17"/>
      <c r="D455" s="17"/>
      <c r="E455" s="68"/>
      <c r="F455" s="17"/>
      <c r="G455" s="71">
        <f t="shared" si="36"/>
        <v>0</v>
      </c>
      <c r="K455" s="17"/>
      <c r="L455" s="71">
        <f>'全日本予選参加ﾁｰﾑ'!$N$16</f>
        <v>0</v>
      </c>
      <c r="M455" s="17"/>
      <c r="N455" s="17"/>
      <c r="O455" s="68"/>
      <c r="P455" s="17"/>
      <c r="Q455" s="71">
        <f t="shared" si="37"/>
        <v>0</v>
      </c>
    </row>
    <row r="456" spans="1:17" ht="19.5" customHeight="1">
      <c r="A456" s="17"/>
      <c r="B456" s="71">
        <f>'全日本予選参加ﾁｰﾑ'!$N$17</f>
        <v>0</v>
      </c>
      <c r="C456" s="17"/>
      <c r="D456" s="17"/>
      <c r="E456" s="68"/>
      <c r="F456" s="17"/>
      <c r="G456" s="71">
        <f t="shared" si="36"/>
        <v>0</v>
      </c>
      <c r="K456" s="17"/>
      <c r="L456" s="71">
        <f>'全日本予選参加ﾁｰﾑ'!$N$17</f>
        <v>0</v>
      </c>
      <c r="M456" s="17"/>
      <c r="N456" s="17"/>
      <c r="O456" s="68"/>
      <c r="P456" s="17"/>
      <c r="Q456" s="71">
        <f t="shared" si="37"/>
        <v>0</v>
      </c>
    </row>
    <row r="457" spans="1:20" ht="23.25">
      <c r="A457" s="726" t="s">
        <v>74</v>
      </c>
      <c r="B457" s="726"/>
      <c r="C457" s="726"/>
      <c r="D457" s="726"/>
      <c r="E457" s="727"/>
      <c r="F457" s="726" t="s">
        <v>66</v>
      </c>
      <c r="G457" s="726"/>
      <c r="H457" s="726"/>
      <c r="I457" s="726"/>
      <c r="J457" s="726"/>
      <c r="K457" s="726" t="s">
        <v>74</v>
      </c>
      <c r="L457" s="726"/>
      <c r="M457" s="726"/>
      <c r="N457" s="726"/>
      <c r="O457" s="727"/>
      <c r="P457" s="726" t="s">
        <v>66</v>
      </c>
      <c r="Q457" s="726"/>
      <c r="R457" s="726"/>
      <c r="S457" s="726"/>
      <c r="T457" s="726"/>
    </row>
    <row r="458" spans="1:16" ht="24" customHeight="1">
      <c r="A458" s="67"/>
      <c r="B458" s="17"/>
      <c r="C458" s="17"/>
      <c r="D458" s="17"/>
      <c r="E458" s="68"/>
      <c r="F458" s="17"/>
      <c r="K458" s="67"/>
      <c r="L458" s="17"/>
      <c r="M458" s="17"/>
      <c r="N458" s="17"/>
      <c r="O458" s="68"/>
      <c r="P458" s="17"/>
    </row>
    <row r="459" spans="1:20" ht="23.25">
      <c r="A459" s="723" t="str">
        <f>'全日本予選参加ﾁｰﾑ'!C22&amp;"　"&amp;'全日本予選参加ﾁｰﾑ'!D22&amp;"　様"</f>
        <v>　　様</v>
      </c>
      <c r="B459" s="724"/>
      <c r="C459" s="724"/>
      <c r="D459" s="724"/>
      <c r="E459" s="725"/>
      <c r="F459" s="723" t="str">
        <f>A459</f>
        <v>　　様</v>
      </c>
      <c r="G459" s="723"/>
      <c r="H459" s="723"/>
      <c r="I459" s="723"/>
      <c r="J459" s="723"/>
      <c r="K459" s="723" t="str">
        <f>'全日本予選参加ﾁｰﾑ'!I22&amp;"　"&amp;'全日本予選参加ﾁｰﾑ'!J22&amp;"　様"</f>
        <v>　　様</v>
      </c>
      <c r="L459" s="724"/>
      <c r="M459" s="724"/>
      <c r="N459" s="724"/>
      <c r="O459" s="725"/>
      <c r="P459" s="723" t="str">
        <f>K459</f>
        <v>　　様</v>
      </c>
      <c r="Q459" s="723"/>
      <c r="R459" s="723"/>
      <c r="S459" s="723"/>
      <c r="T459" s="723"/>
    </row>
    <row r="460" spans="1:16" ht="19.5" customHeight="1">
      <c r="A460" s="69"/>
      <c r="B460" s="17"/>
      <c r="C460" s="17"/>
      <c r="D460" s="17"/>
      <c r="E460" s="68"/>
      <c r="F460" s="17"/>
      <c r="K460" s="69"/>
      <c r="L460" s="17"/>
      <c r="M460" s="17"/>
      <c r="N460" s="17"/>
      <c r="O460" s="68"/>
      <c r="P460" s="17"/>
    </row>
    <row r="461" spans="1:16" ht="19.5" customHeight="1">
      <c r="A461" s="69"/>
      <c r="B461" s="17"/>
      <c r="C461" s="17"/>
      <c r="D461" s="17"/>
      <c r="E461" s="68"/>
      <c r="F461" s="17"/>
      <c r="K461" s="69"/>
      <c r="L461" s="17"/>
      <c r="M461" s="17"/>
      <c r="N461" s="17"/>
      <c r="O461" s="68"/>
      <c r="P461" s="17"/>
    </row>
    <row r="462" spans="1:20" ht="19.5" customHeight="1">
      <c r="A462" s="720">
        <f>'全日本予選参加ﾁｰﾑ'!E22</f>
        <v>0</v>
      </c>
      <c r="B462" s="721"/>
      <c r="C462" s="721"/>
      <c r="D462" s="721"/>
      <c r="E462" s="722"/>
      <c r="F462" s="720">
        <f>A462</f>
        <v>0</v>
      </c>
      <c r="G462" s="721"/>
      <c r="H462" s="721"/>
      <c r="I462" s="721"/>
      <c r="J462" s="721"/>
      <c r="K462" s="720">
        <f>'全日本予選参加ﾁｰﾑ'!K22</f>
        <v>0</v>
      </c>
      <c r="L462" s="721"/>
      <c r="M462" s="721"/>
      <c r="N462" s="721"/>
      <c r="O462" s="722"/>
      <c r="P462" s="720">
        <f>K462</f>
        <v>0</v>
      </c>
      <c r="Q462" s="721"/>
      <c r="R462" s="721"/>
      <c r="S462" s="721"/>
      <c r="T462" s="721"/>
    </row>
    <row r="463" spans="1:16" ht="19.5" customHeight="1">
      <c r="A463" s="69"/>
      <c r="B463" s="17"/>
      <c r="C463" s="17"/>
      <c r="D463" s="17"/>
      <c r="E463" s="68"/>
      <c r="F463" s="17"/>
      <c r="K463" s="69"/>
      <c r="L463" s="17"/>
      <c r="M463" s="17"/>
      <c r="N463" s="17"/>
      <c r="O463" s="68"/>
      <c r="P463" s="17"/>
    </row>
    <row r="464" spans="1:17" s="7" customFormat="1" ht="19.5" customHeight="1">
      <c r="A464" s="70"/>
      <c r="B464" s="71" t="s">
        <v>75</v>
      </c>
      <c r="C464" s="70"/>
      <c r="D464" s="70"/>
      <c r="E464" s="72"/>
      <c r="F464" s="70"/>
      <c r="G464" s="71" t="str">
        <f>$B$8</f>
        <v>但し、</v>
      </c>
      <c r="K464" s="70"/>
      <c r="L464" s="71" t="s">
        <v>75</v>
      </c>
      <c r="M464" s="70"/>
      <c r="N464" s="70"/>
      <c r="O464" s="72"/>
      <c r="P464" s="70"/>
      <c r="Q464" s="71" t="str">
        <f>$B$8</f>
        <v>但し、</v>
      </c>
    </row>
    <row r="465" spans="1:17" s="7" customFormat="1" ht="19.5" customHeight="1">
      <c r="A465" s="70"/>
      <c r="B465" s="71" t="str">
        <f>'全日本予選参加ﾁｰﾑ'!$N$2</f>
        <v>第3回宮古地区大会３・４年生大会</v>
      </c>
      <c r="C465" s="70"/>
      <c r="D465" s="70"/>
      <c r="E465" s="72"/>
      <c r="F465" s="70"/>
      <c r="G465" s="71" t="str">
        <f>$B$9</f>
        <v>第3回宮古地区大会３・４年生大会</v>
      </c>
      <c r="K465" s="70"/>
      <c r="L465" s="71" t="str">
        <f>'全日本予選参加ﾁｰﾑ'!$N$2</f>
        <v>第3回宮古地区大会３・４年生大会</v>
      </c>
      <c r="M465" s="70"/>
      <c r="N465" s="70"/>
      <c r="O465" s="72"/>
      <c r="P465" s="70"/>
      <c r="Q465" s="71" t="str">
        <f>$B$9</f>
        <v>第3回宮古地区大会３・４年生大会</v>
      </c>
    </row>
    <row r="466" spans="1:17" s="7" customFormat="1" ht="19.5" customHeight="1">
      <c r="A466" s="70"/>
      <c r="B466" s="71" t="str">
        <f>'全日本予選参加ﾁｰﾑ'!$N$3</f>
        <v>第44回新報児童オリンピックU-１０地区大会</v>
      </c>
      <c r="C466" s="71"/>
      <c r="D466" s="70"/>
      <c r="E466" s="72"/>
      <c r="F466" s="70"/>
      <c r="G466" s="71" t="str">
        <f>$B$10</f>
        <v>第44回新報児童オリンピックU-１０地区大会</v>
      </c>
      <c r="K466" s="70"/>
      <c r="L466" s="71" t="str">
        <f>'全日本予選参加ﾁｰﾑ'!$N$3</f>
        <v>第44回新報児童オリンピックU-１０地区大会</v>
      </c>
      <c r="M466" s="71"/>
      <c r="N466" s="70"/>
      <c r="O466" s="72"/>
      <c r="P466" s="70"/>
      <c r="Q466" s="71" t="str">
        <f>$B$10</f>
        <v>第44回新報児童オリンピックU-１０地区大会</v>
      </c>
    </row>
    <row r="467" spans="1:17" s="7" customFormat="1" ht="19.5" customHeight="1">
      <c r="A467" s="70"/>
      <c r="B467" s="71" t="str">
        <f>'全日本予選参加ﾁｰﾑ'!$N$4</f>
        <v>参加料として</v>
      </c>
      <c r="C467" s="71"/>
      <c r="D467" s="70"/>
      <c r="E467" s="72"/>
      <c r="F467" s="70"/>
      <c r="G467" s="71" t="str">
        <f>$B$11</f>
        <v>参加料として</v>
      </c>
      <c r="K467" s="70"/>
      <c r="L467" s="71" t="str">
        <f>'全日本予選参加ﾁｰﾑ'!$N$4</f>
        <v>参加料として</v>
      </c>
      <c r="M467" s="71"/>
      <c r="N467" s="70"/>
      <c r="O467" s="72"/>
      <c r="P467" s="70"/>
      <c r="Q467" s="71" t="str">
        <f>$B$11</f>
        <v>参加料として</v>
      </c>
    </row>
    <row r="468" spans="1:17" s="7" customFormat="1" ht="19.5" customHeight="1">
      <c r="A468" s="70"/>
      <c r="B468" s="71">
        <f>'全日本予選参加ﾁｰﾑ'!$N$5</f>
        <v>0</v>
      </c>
      <c r="C468" s="70"/>
      <c r="D468" s="70"/>
      <c r="E468" s="72"/>
      <c r="F468" s="70"/>
      <c r="G468" s="71">
        <f aca="true" t="shared" si="38" ref="G468:G480">$B468</f>
        <v>0</v>
      </c>
      <c r="K468" s="70"/>
      <c r="L468" s="71">
        <f>'全日本予選参加ﾁｰﾑ'!$N$5</f>
        <v>0</v>
      </c>
      <c r="M468" s="70"/>
      <c r="N468" s="70"/>
      <c r="O468" s="72"/>
      <c r="P468" s="70"/>
      <c r="Q468" s="71">
        <f aca="true" t="shared" si="39" ref="Q468:Q480">$B468</f>
        <v>0</v>
      </c>
    </row>
    <row r="469" spans="1:17" s="7" customFormat="1" ht="19.5" customHeight="1">
      <c r="A469" s="70"/>
      <c r="B469" s="71">
        <f>'全日本予選参加ﾁｰﾑ'!$N$6</f>
        <v>0</v>
      </c>
      <c r="C469" s="70"/>
      <c r="D469" s="70"/>
      <c r="E469" s="72"/>
      <c r="F469" s="70"/>
      <c r="G469" s="71">
        <f t="shared" si="38"/>
        <v>0</v>
      </c>
      <c r="K469" s="70"/>
      <c r="L469" s="71">
        <f>'全日本予選参加ﾁｰﾑ'!$N$6</f>
        <v>0</v>
      </c>
      <c r="M469" s="70"/>
      <c r="N469" s="70"/>
      <c r="O469" s="72"/>
      <c r="P469" s="70"/>
      <c r="Q469" s="71">
        <f t="shared" si="39"/>
        <v>0</v>
      </c>
    </row>
    <row r="470" spans="1:17" s="7" customFormat="1" ht="19.5" customHeight="1">
      <c r="A470" s="70"/>
      <c r="B470" s="71">
        <f>'全日本予選参加ﾁｰﾑ'!$N$7</f>
        <v>0</v>
      </c>
      <c r="C470" s="70"/>
      <c r="D470" s="70"/>
      <c r="E470" s="72"/>
      <c r="F470" s="70"/>
      <c r="G470" s="71">
        <f t="shared" si="38"/>
        <v>0</v>
      </c>
      <c r="K470" s="70"/>
      <c r="L470" s="71">
        <f>'全日本予選参加ﾁｰﾑ'!$N$7</f>
        <v>0</v>
      </c>
      <c r="M470" s="70"/>
      <c r="N470" s="70"/>
      <c r="O470" s="72"/>
      <c r="P470" s="70"/>
      <c r="Q470" s="71">
        <f t="shared" si="39"/>
        <v>0</v>
      </c>
    </row>
    <row r="471" spans="1:17" s="7" customFormat="1" ht="19.5" customHeight="1">
      <c r="A471" s="70"/>
      <c r="B471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471" s="70"/>
      <c r="D471" s="70"/>
      <c r="E471" s="72"/>
      <c r="F471" s="70"/>
      <c r="G471" s="71" t="str">
        <f t="shared" si="38"/>
        <v>入金日　平成5年　4月30日　日曜日</v>
      </c>
      <c r="K471" s="70"/>
      <c r="L471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471" s="70"/>
      <c r="N471" s="70"/>
      <c r="O471" s="72"/>
      <c r="P471" s="70"/>
      <c r="Q471" s="71" t="str">
        <f t="shared" si="39"/>
        <v>入金日　平成5年　4月30日　日曜日</v>
      </c>
    </row>
    <row r="472" spans="1:17" s="7" customFormat="1" ht="19.5" customHeight="1">
      <c r="A472" s="70"/>
      <c r="B472" s="71">
        <f>'全日本予選参加ﾁｰﾑ'!$N$9</f>
        <v>0</v>
      </c>
      <c r="C472" s="70"/>
      <c r="D472" s="70"/>
      <c r="E472" s="72"/>
      <c r="F472" s="70"/>
      <c r="G472" s="71">
        <f t="shared" si="38"/>
        <v>0</v>
      </c>
      <c r="K472" s="70"/>
      <c r="L472" s="71">
        <f>'全日本予選参加ﾁｰﾑ'!$N$9</f>
        <v>0</v>
      </c>
      <c r="M472" s="70"/>
      <c r="N472" s="70"/>
      <c r="O472" s="72"/>
      <c r="P472" s="70"/>
      <c r="Q472" s="71">
        <f t="shared" si="39"/>
        <v>0</v>
      </c>
    </row>
    <row r="473" spans="1:17" s="7" customFormat="1" ht="19.5" customHeight="1">
      <c r="A473" s="70"/>
      <c r="B473" s="71" t="s">
        <v>76</v>
      </c>
      <c r="C473" s="70"/>
      <c r="D473" s="70"/>
      <c r="E473" s="72"/>
      <c r="F473" s="70"/>
      <c r="G473" s="71" t="str">
        <f t="shared" si="38"/>
        <v>上記正に領収致しました。</v>
      </c>
      <c r="K473" s="70"/>
      <c r="L473" s="71" t="s">
        <v>76</v>
      </c>
      <c r="M473" s="70"/>
      <c r="N473" s="70"/>
      <c r="O473" s="72"/>
      <c r="P473" s="70"/>
      <c r="Q473" s="71" t="str">
        <f t="shared" si="39"/>
        <v>上記正に領収致しました。</v>
      </c>
    </row>
    <row r="474" spans="1:17" s="7" customFormat="1" ht="19.5" customHeight="1">
      <c r="A474" s="70"/>
      <c r="B474" s="71">
        <f>'全日本予選参加ﾁｰﾑ'!$N$11</f>
        <v>0</v>
      </c>
      <c r="C474" s="70"/>
      <c r="D474" s="70"/>
      <c r="E474" s="72"/>
      <c r="F474" s="70"/>
      <c r="G474" s="71">
        <f t="shared" si="38"/>
        <v>0</v>
      </c>
      <c r="K474" s="70"/>
      <c r="L474" s="71">
        <f>'全日本予選参加ﾁｰﾑ'!$N$11</f>
        <v>0</v>
      </c>
      <c r="M474" s="70"/>
      <c r="N474" s="70"/>
      <c r="O474" s="72"/>
      <c r="P474" s="70"/>
      <c r="Q474" s="71">
        <f t="shared" si="39"/>
        <v>0</v>
      </c>
    </row>
    <row r="475" spans="1:17" s="7" customFormat="1" ht="19.5" customHeight="1">
      <c r="A475" s="70"/>
      <c r="B475" s="71" t="str">
        <f>'全日本予選参加ﾁｰﾑ'!$N$12</f>
        <v>宮古地区小学生バレーボール連盟</v>
      </c>
      <c r="C475" s="70"/>
      <c r="D475" s="70"/>
      <c r="E475" s="72"/>
      <c r="F475" s="70"/>
      <c r="G475" s="71" t="str">
        <f t="shared" si="38"/>
        <v>宮古地区小学生バレーボール連盟</v>
      </c>
      <c r="K475" s="70"/>
      <c r="L475" s="71" t="str">
        <f>'全日本予選参加ﾁｰﾑ'!$N$12</f>
        <v>宮古地区小学生バレーボール連盟</v>
      </c>
      <c r="M475" s="70"/>
      <c r="N475" s="70"/>
      <c r="O475" s="72"/>
      <c r="P475" s="70"/>
      <c r="Q475" s="71" t="str">
        <f t="shared" si="39"/>
        <v>宮古地区小学生バレーボール連盟</v>
      </c>
    </row>
    <row r="476" spans="1:17" s="7" customFormat="1" ht="19.5" customHeight="1">
      <c r="A476" s="70"/>
      <c r="B476" s="71" t="str">
        <f>'全日本予選参加ﾁｰﾑ'!$N$13&amp;" 　印"</f>
        <v>会　　長　　漢那　則朋 　印</v>
      </c>
      <c r="C476" s="70"/>
      <c r="D476" s="70"/>
      <c r="E476" s="72"/>
      <c r="F476" s="70"/>
      <c r="G476" s="71" t="str">
        <f t="shared" si="38"/>
        <v>会　　長　　漢那　則朋 　印</v>
      </c>
      <c r="K476" s="70"/>
      <c r="L476" s="71" t="str">
        <f>'全日本予選参加ﾁｰﾑ'!$N$13&amp;" 　印"</f>
        <v>会　　長　　漢那　則朋 　印</v>
      </c>
      <c r="M476" s="70"/>
      <c r="N476" s="70"/>
      <c r="O476" s="72"/>
      <c r="P476" s="70"/>
      <c r="Q476" s="71" t="str">
        <f t="shared" si="39"/>
        <v>会　　長　　漢那　則朋 　印</v>
      </c>
    </row>
    <row r="477" spans="1:17" s="7" customFormat="1" ht="19.5" customHeight="1">
      <c r="A477" s="70"/>
      <c r="B477" s="71">
        <f>'全日本予選参加ﾁｰﾑ'!$N$14</f>
        <v>0</v>
      </c>
      <c r="C477" s="70"/>
      <c r="D477" s="70"/>
      <c r="E477" s="72"/>
      <c r="F477" s="70"/>
      <c r="G477" s="71">
        <f t="shared" si="38"/>
        <v>0</v>
      </c>
      <c r="K477" s="70"/>
      <c r="L477" s="71">
        <f>'全日本予選参加ﾁｰﾑ'!$N$14</f>
        <v>0</v>
      </c>
      <c r="M477" s="70"/>
      <c r="N477" s="70"/>
      <c r="O477" s="72"/>
      <c r="P477" s="70"/>
      <c r="Q477" s="71">
        <f t="shared" si="39"/>
        <v>0</v>
      </c>
    </row>
    <row r="478" spans="1:17" s="7" customFormat="1" ht="19.5" customHeight="1">
      <c r="A478" s="70"/>
      <c r="B478" s="71">
        <f>'全日本予選参加ﾁｰﾑ'!$N$15</f>
        <v>0</v>
      </c>
      <c r="C478" s="70"/>
      <c r="D478" s="70"/>
      <c r="E478" s="72"/>
      <c r="F478" s="70"/>
      <c r="G478" s="71">
        <f t="shared" si="38"/>
        <v>0</v>
      </c>
      <c r="K478" s="70"/>
      <c r="L478" s="71">
        <f>'全日本予選参加ﾁｰﾑ'!$N$15</f>
        <v>0</v>
      </c>
      <c r="M478" s="70"/>
      <c r="N478" s="70"/>
      <c r="O478" s="72"/>
      <c r="P478" s="70"/>
      <c r="Q478" s="71">
        <f t="shared" si="39"/>
        <v>0</v>
      </c>
    </row>
    <row r="479" spans="1:17" ht="19.5" customHeight="1">
      <c r="A479" s="17"/>
      <c r="B479" s="71">
        <f>'全日本予選参加ﾁｰﾑ'!$N$16</f>
        <v>0</v>
      </c>
      <c r="C479" s="17"/>
      <c r="D479" s="17"/>
      <c r="E479" s="68"/>
      <c r="F479" s="17"/>
      <c r="G479" s="71">
        <f t="shared" si="38"/>
        <v>0</v>
      </c>
      <c r="K479" s="17"/>
      <c r="L479" s="71">
        <f>'全日本予選参加ﾁｰﾑ'!$N$16</f>
        <v>0</v>
      </c>
      <c r="M479" s="17"/>
      <c r="N479" s="17"/>
      <c r="O479" s="68"/>
      <c r="P479" s="17"/>
      <c r="Q479" s="71">
        <f t="shared" si="39"/>
        <v>0</v>
      </c>
    </row>
    <row r="480" spans="1:17" ht="19.5" customHeight="1">
      <c r="A480" s="17"/>
      <c r="B480" s="71">
        <f>'全日本予選参加ﾁｰﾑ'!$N$17</f>
        <v>0</v>
      </c>
      <c r="C480" s="17"/>
      <c r="D480" s="17"/>
      <c r="E480" s="68"/>
      <c r="F480" s="17"/>
      <c r="G480" s="71">
        <f t="shared" si="38"/>
        <v>0</v>
      </c>
      <c r="K480" s="17"/>
      <c r="L480" s="71">
        <f>'全日本予選参加ﾁｰﾑ'!$N$17</f>
        <v>0</v>
      </c>
      <c r="M480" s="17"/>
      <c r="N480" s="17"/>
      <c r="O480" s="68"/>
      <c r="P480" s="17"/>
      <c r="Q480" s="71">
        <f t="shared" si="39"/>
        <v>0</v>
      </c>
    </row>
    <row r="481" spans="1:20" ht="23.25">
      <c r="A481" s="726" t="s">
        <v>74</v>
      </c>
      <c r="B481" s="726"/>
      <c r="C481" s="726"/>
      <c r="D481" s="726"/>
      <c r="E481" s="727"/>
      <c r="F481" s="726" t="s">
        <v>66</v>
      </c>
      <c r="G481" s="726"/>
      <c r="H481" s="726"/>
      <c r="I481" s="726"/>
      <c r="J481" s="726"/>
      <c r="K481" s="726" t="s">
        <v>74</v>
      </c>
      <c r="L481" s="726"/>
      <c r="M481" s="726"/>
      <c r="N481" s="726"/>
      <c r="O481" s="727"/>
      <c r="P481" s="726" t="s">
        <v>66</v>
      </c>
      <c r="Q481" s="726"/>
      <c r="R481" s="726"/>
      <c r="S481" s="726"/>
      <c r="T481" s="726"/>
    </row>
    <row r="482" spans="1:16" ht="24" customHeight="1">
      <c r="A482" s="67"/>
      <c r="B482" s="17"/>
      <c r="C482" s="17"/>
      <c r="D482" s="17"/>
      <c r="E482" s="68"/>
      <c r="F482" s="17"/>
      <c r="K482" s="67"/>
      <c r="L482" s="17"/>
      <c r="M482" s="17"/>
      <c r="N482" s="17"/>
      <c r="O482" s="68"/>
      <c r="P482" s="17"/>
    </row>
    <row r="483" spans="1:20" ht="23.25">
      <c r="A483" s="723" t="str">
        <f>'全日本予選参加ﾁｰﾑ'!C23&amp;"　"&amp;'全日本予選参加ﾁｰﾑ'!D23&amp;"　様"</f>
        <v>　　様</v>
      </c>
      <c r="B483" s="724"/>
      <c r="C483" s="724"/>
      <c r="D483" s="724"/>
      <c r="E483" s="725"/>
      <c r="F483" s="723" t="str">
        <f>A483</f>
        <v>　　様</v>
      </c>
      <c r="G483" s="723"/>
      <c r="H483" s="723"/>
      <c r="I483" s="723"/>
      <c r="J483" s="723"/>
      <c r="K483" s="723" t="str">
        <f>'全日本予選参加ﾁｰﾑ'!I23&amp;"　"&amp;'全日本予選参加ﾁｰﾑ'!J23&amp;"　様"</f>
        <v>　　様</v>
      </c>
      <c r="L483" s="724"/>
      <c r="M483" s="724"/>
      <c r="N483" s="724"/>
      <c r="O483" s="725"/>
      <c r="P483" s="723" t="str">
        <f>K483</f>
        <v>　　様</v>
      </c>
      <c r="Q483" s="723"/>
      <c r="R483" s="723"/>
      <c r="S483" s="723"/>
      <c r="T483" s="723"/>
    </row>
    <row r="484" spans="1:16" ht="19.5" customHeight="1">
      <c r="A484" s="69"/>
      <c r="B484" s="17"/>
      <c r="C484" s="17"/>
      <c r="D484" s="17"/>
      <c r="E484" s="68"/>
      <c r="F484" s="17"/>
      <c r="K484" s="69"/>
      <c r="L484" s="17"/>
      <c r="M484" s="17"/>
      <c r="N484" s="17"/>
      <c r="O484" s="68"/>
      <c r="P484" s="17"/>
    </row>
    <row r="485" spans="1:16" ht="19.5" customHeight="1">
      <c r="A485" s="69"/>
      <c r="B485" s="17"/>
      <c r="C485" s="17"/>
      <c r="D485" s="17"/>
      <c r="E485" s="68"/>
      <c r="F485" s="17"/>
      <c r="K485" s="69"/>
      <c r="L485" s="17"/>
      <c r="M485" s="17"/>
      <c r="N485" s="17"/>
      <c r="O485" s="68"/>
      <c r="P485" s="17"/>
    </row>
    <row r="486" spans="1:20" ht="19.5" customHeight="1">
      <c r="A486" s="720">
        <f>'全日本予選参加ﾁｰﾑ'!E23</f>
        <v>0</v>
      </c>
      <c r="B486" s="721"/>
      <c r="C486" s="721"/>
      <c r="D486" s="721"/>
      <c r="E486" s="722"/>
      <c r="F486" s="720">
        <f>A486</f>
        <v>0</v>
      </c>
      <c r="G486" s="721"/>
      <c r="H486" s="721"/>
      <c r="I486" s="721"/>
      <c r="J486" s="721"/>
      <c r="K486" s="720">
        <f>'全日本予選参加ﾁｰﾑ'!K23</f>
        <v>0</v>
      </c>
      <c r="L486" s="721"/>
      <c r="M486" s="721"/>
      <c r="N486" s="721"/>
      <c r="O486" s="722"/>
      <c r="P486" s="720">
        <f>K486</f>
        <v>0</v>
      </c>
      <c r="Q486" s="721"/>
      <c r="R486" s="721"/>
      <c r="S486" s="721"/>
      <c r="T486" s="721"/>
    </row>
    <row r="487" spans="1:16" ht="19.5" customHeight="1">
      <c r="A487" s="69"/>
      <c r="B487" s="17"/>
      <c r="C487" s="17"/>
      <c r="D487" s="17"/>
      <c r="E487" s="68"/>
      <c r="F487" s="17"/>
      <c r="K487" s="69"/>
      <c r="L487" s="17"/>
      <c r="M487" s="17"/>
      <c r="N487" s="17"/>
      <c r="O487" s="68"/>
      <c r="P487" s="17"/>
    </row>
    <row r="488" spans="1:17" s="7" customFormat="1" ht="19.5" customHeight="1">
      <c r="A488" s="70"/>
      <c r="B488" s="71" t="s">
        <v>75</v>
      </c>
      <c r="C488" s="70"/>
      <c r="D488" s="70"/>
      <c r="E488" s="72"/>
      <c r="F488" s="70"/>
      <c r="G488" s="71" t="str">
        <f>$B$8</f>
        <v>但し、</v>
      </c>
      <c r="K488" s="70"/>
      <c r="L488" s="71" t="s">
        <v>75</v>
      </c>
      <c r="M488" s="70"/>
      <c r="N488" s="70"/>
      <c r="O488" s="72"/>
      <c r="P488" s="70"/>
      <c r="Q488" s="71" t="str">
        <f>$B$8</f>
        <v>但し、</v>
      </c>
    </row>
    <row r="489" spans="1:17" s="7" customFormat="1" ht="19.5" customHeight="1">
      <c r="A489" s="70"/>
      <c r="B489" s="71" t="str">
        <f>'全日本予選参加ﾁｰﾑ'!$N$2</f>
        <v>第3回宮古地区大会３・４年生大会</v>
      </c>
      <c r="C489" s="70"/>
      <c r="D489" s="70"/>
      <c r="E489" s="72"/>
      <c r="F489" s="70"/>
      <c r="G489" s="71" t="str">
        <f>$B$9</f>
        <v>第3回宮古地区大会３・４年生大会</v>
      </c>
      <c r="K489" s="70"/>
      <c r="L489" s="71" t="str">
        <f>'全日本予選参加ﾁｰﾑ'!$N$2</f>
        <v>第3回宮古地区大会３・４年生大会</v>
      </c>
      <c r="M489" s="70"/>
      <c r="N489" s="70"/>
      <c r="O489" s="72"/>
      <c r="P489" s="70"/>
      <c r="Q489" s="71" t="str">
        <f>$B$9</f>
        <v>第3回宮古地区大会３・４年生大会</v>
      </c>
    </row>
    <row r="490" spans="1:17" s="7" customFormat="1" ht="19.5" customHeight="1">
      <c r="A490" s="70"/>
      <c r="B490" s="71" t="str">
        <f>'全日本予選参加ﾁｰﾑ'!$N$3</f>
        <v>第44回新報児童オリンピックU-１０地区大会</v>
      </c>
      <c r="C490" s="71"/>
      <c r="D490" s="70"/>
      <c r="E490" s="72"/>
      <c r="F490" s="70"/>
      <c r="G490" s="71" t="str">
        <f>$B$10</f>
        <v>第44回新報児童オリンピックU-１０地区大会</v>
      </c>
      <c r="K490" s="70"/>
      <c r="L490" s="71" t="str">
        <f>'全日本予選参加ﾁｰﾑ'!$N$3</f>
        <v>第44回新報児童オリンピックU-１０地区大会</v>
      </c>
      <c r="M490" s="71"/>
      <c r="N490" s="70"/>
      <c r="O490" s="72"/>
      <c r="P490" s="70"/>
      <c r="Q490" s="71" t="str">
        <f>$B$10</f>
        <v>第44回新報児童オリンピックU-１０地区大会</v>
      </c>
    </row>
    <row r="491" spans="1:17" s="7" customFormat="1" ht="19.5" customHeight="1">
      <c r="A491" s="70"/>
      <c r="B491" s="71" t="str">
        <f>'全日本予選参加ﾁｰﾑ'!$N$4</f>
        <v>参加料として</v>
      </c>
      <c r="C491" s="71"/>
      <c r="D491" s="70"/>
      <c r="E491" s="72"/>
      <c r="F491" s="70"/>
      <c r="G491" s="71" t="str">
        <f>$B$11</f>
        <v>参加料として</v>
      </c>
      <c r="K491" s="70"/>
      <c r="L491" s="71" t="str">
        <f>'全日本予選参加ﾁｰﾑ'!$N$4</f>
        <v>参加料として</v>
      </c>
      <c r="M491" s="71"/>
      <c r="N491" s="70"/>
      <c r="O491" s="72"/>
      <c r="P491" s="70"/>
      <c r="Q491" s="71" t="str">
        <f>$B$11</f>
        <v>参加料として</v>
      </c>
    </row>
    <row r="492" spans="1:17" s="7" customFormat="1" ht="19.5" customHeight="1">
      <c r="A492" s="70"/>
      <c r="B492" s="71">
        <f>'全日本予選参加ﾁｰﾑ'!$N$5</f>
        <v>0</v>
      </c>
      <c r="C492" s="70"/>
      <c r="D492" s="70"/>
      <c r="E492" s="72"/>
      <c r="F492" s="70"/>
      <c r="G492" s="71">
        <f aca="true" t="shared" si="40" ref="G492:G504">$B492</f>
        <v>0</v>
      </c>
      <c r="K492" s="70"/>
      <c r="L492" s="71">
        <f>'全日本予選参加ﾁｰﾑ'!$N$5</f>
        <v>0</v>
      </c>
      <c r="M492" s="70"/>
      <c r="N492" s="70"/>
      <c r="O492" s="72"/>
      <c r="P492" s="70"/>
      <c r="Q492" s="71">
        <f aca="true" t="shared" si="41" ref="Q492:Q504">$B492</f>
        <v>0</v>
      </c>
    </row>
    <row r="493" spans="1:17" s="7" customFormat="1" ht="19.5" customHeight="1">
      <c r="A493" s="70"/>
      <c r="B493" s="71">
        <f>'全日本予選参加ﾁｰﾑ'!$N$6</f>
        <v>0</v>
      </c>
      <c r="C493" s="70"/>
      <c r="D493" s="70"/>
      <c r="E493" s="72"/>
      <c r="F493" s="70"/>
      <c r="G493" s="71">
        <f t="shared" si="40"/>
        <v>0</v>
      </c>
      <c r="K493" s="70"/>
      <c r="L493" s="71">
        <f>'全日本予選参加ﾁｰﾑ'!$N$6</f>
        <v>0</v>
      </c>
      <c r="M493" s="70"/>
      <c r="N493" s="70"/>
      <c r="O493" s="72"/>
      <c r="P493" s="70"/>
      <c r="Q493" s="71">
        <f t="shared" si="41"/>
        <v>0</v>
      </c>
    </row>
    <row r="494" spans="1:17" s="7" customFormat="1" ht="19.5" customHeight="1">
      <c r="A494" s="70"/>
      <c r="B494" s="71">
        <f>'全日本予選参加ﾁｰﾑ'!$N$7</f>
        <v>0</v>
      </c>
      <c r="C494" s="70"/>
      <c r="D494" s="70"/>
      <c r="E494" s="72"/>
      <c r="F494" s="70"/>
      <c r="G494" s="71">
        <f t="shared" si="40"/>
        <v>0</v>
      </c>
      <c r="K494" s="70"/>
      <c r="L494" s="71">
        <f>'全日本予選参加ﾁｰﾑ'!$N$7</f>
        <v>0</v>
      </c>
      <c r="M494" s="70"/>
      <c r="N494" s="70"/>
      <c r="O494" s="72"/>
      <c r="P494" s="70"/>
      <c r="Q494" s="71">
        <f t="shared" si="41"/>
        <v>0</v>
      </c>
    </row>
    <row r="495" spans="1:17" s="7" customFormat="1" ht="19.5" customHeight="1">
      <c r="A495" s="70"/>
      <c r="B495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495" s="70"/>
      <c r="D495" s="70"/>
      <c r="E495" s="72"/>
      <c r="F495" s="70"/>
      <c r="G495" s="71" t="str">
        <f t="shared" si="40"/>
        <v>入金日　平成5年　4月30日　日曜日</v>
      </c>
      <c r="K495" s="70"/>
      <c r="L495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495" s="70"/>
      <c r="N495" s="70"/>
      <c r="O495" s="72"/>
      <c r="P495" s="70"/>
      <c r="Q495" s="71" t="str">
        <f t="shared" si="41"/>
        <v>入金日　平成5年　4月30日　日曜日</v>
      </c>
    </row>
    <row r="496" spans="1:17" s="7" customFormat="1" ht="19.5" customHeight="1">
      <c r="A496" s="70"/>
      <c r="B496" s="71">
        <f>'全日本予選参加ﾁｰﾑ'!$N$9</f>
        <v>0</v>
      </c>
      <c r="C496" s="70"/>
      <c r="D496" s="70"/>
      <c r="E496" s="72"/>
      <c r="F496" s="70"/>
      <c r="G496" s="71">
        <f t="shared" si="40"/>
        <v>0</v>
      </c>
      <c r="K496" s="70"/>
      <c r="L496" s="71">
        <f>'全日本予選参加ﾁｰﾑ'!$N$9</f>
        <v>0</v>
      </c>
      <c r="M496" s="70"/>
      <c r="N496" s="70"/>
      <c r="O496" s="72"/>
      <c r="P496" s="70"/>
      <c r="Q496" s="71">
        <f t="shared" si="41"/>
        <v>0</v>
      </c>
    </row>
    <row r="497" spans="1:17" s="7" customFormat="1" ht="19.5" customHeight="1">
      <c r="A497" s="70"/>
      <c r="B497" s="71" t="s">
        <v>76</v>
      </c>
      <c r="C497" s="70"/>
      <c r="D497" s="70"/>
      <c r="E497" s="72"/>
      <c r="F497" s="70"/>
      <c r="G497" s="71" t="str">
        <f t="shared" si="40"/>
        <v>上記正に領収致しました。</v>
      </c>
      <c r="K497" s="70"/>
      <c r="L497" s="71" t="s">
        <v>76</v>
      </c>
      <c r="M497" s="70"/>
      <c r="N497" s="70"/>
      <c r="O497" s="72"/>
      <c r="P497" s="70"/>
      <c r="Q497" s="71" t="str">
        <f t="shared" si="41"/>
        <v>上記正に領収致しました。</v>
      </c>
    </row>
    <row r="498" spans="1:17" s="7" customFormat="1" ht="19.5" customHeight="1">
      <c r="A498" s="70"/>
      <c r="B498" s="71">
        <f>'全日本予選参加ﾁｰﾑ'!$N$11</f>
        <v>0</v>
      </c>
      <c r="C498" s="70"/>
      <c r="D498" s="70"/>
      <c r="E498" s="72"/>
      <c r="F498" s="70"/>
      <c r="G498" s="71">
        <f t="shared" si="40"/>
        <v>0</v>
      </c>
      <c r="K498" s="70"/>
      <c r="L498" s="71">
        <f>'全日本予選参加ﾁｰﾑ'!$N$11</f>
        <v>0</v>
      </c>
      <c r="M498" s="70"/>
      <c r="N498" s="70"/>
      <c r="O498" s="72"/>
      <c r="P498" s="70"/>
      <c r="Q498" s="71">
        <f t="shared" si="41"/>
        <v>0</v>
      </c>
    </row>
    <row r="499" spans="1:17" s="7" customFormat="1" ht="19.5" customHeight="1">
      <c r="A499" s="70"/>
      <c r="B499" s="71" t="str">
        <f>'全日本予選参加ﾁｰﾑ'!$N$12</f>
        <v>宮古地区小学生バレーボール連盟</v>
      </c>
      <c r="C499" s="70"/>
      <c r="D499" s="70"/>
      <c r="E499" s="72"/>
      <c r="F499" s="70"/>
      <c r="G499" s="71" t="str">
        <f t="shared" si="40"/>
        <v>宮古地区小学生バレーボール連盟</v>
      </c>
      <c r="K499" s="70"/>
      <c r="L499" s="71" t="str">
        <f>'全日本予選参加ﾁｰﾑ'!$N$12</f>
        <v>宮古地区小学生バレーボール連盟</v>
      </c>
      <c r="M499" s="70"/>
      <c r="N499" s="70"/>
      <c r="O499" s="72"/>
      <c r="P499" s="70"/>
      <c r="Q499" s="71" t="str">
        <f t="shared" si="41"/>
        <v>宮古地区小学生バレーボール連盟</v>
      </c>
    </row>
    <row r="500" spans="1:17" s="7" customFormat="1" ht="19.5" customHeight="1">
      <c r="A500" s="70"/>
      <c r="B500" s="71" t="str">
        <f>'全日本予選参加ﾁｰﾑ'!$N$13&amp;" 　印"</f>
        <v>会　　長　　漢那　則朋 　印</v>
      </c>
      <c r="C500" s="70"/>
      <c r="D500" s="70"/>
      <c r="E500" s="72"/>
      <c r="F500" s="70"/>
      <c r="G500" s="71" t="str">
        <f t="shared" si="40"/>
        <v>会　　長　　漢那　則朋 　印</v>
      </c>
      <c r="K500" s="70"/>
      <c r="L500" s="71" t="str">
        <f>'全日本予選参加ﾁｰﾑ'!$N$13&amp;" 　印"</f>
        <v>会　　長　　漢那　則朋 　印</v>
      </c>
      <c r="M500" s="70"/>
      <c r="N500" s="70"/>
      <c r="O500" s="72"/>
      <c r="P500" s="70"/>
      <c r="Q500" s="71" t="str">
        <f t="shared" si="41"/>
        <v>会　　長　　漢那　則朋 　印</v>
      </c>
    </row>
    <row r="501" spans="1:17" s="7" customFormat="1" ht="19.5" customHeight="1">
      <c r="A501" s="70"/>
      <c r="B501" s="71">
        <f>'全日本予選参加ﾁｰﾑ'!$N$14</f>
        <v>0</v>
      </c>
      <c r="C501" s="70"/>
      <c r="D501" s="70"/>
      <c r="E501" s="72"/>
      <c r="F501" s="70"/>
      <c r="G501" s="71">
        <f t="shared" si="40"/>
        <v>0</v>
      </c>
      <c r="K501" s="70"/>
      <c r="L501" s="71">
        <f>'全日本予選参加ﾁｰﾑ'!$N$14</f>
        <v>0</v>
      </c>
      <c r="M501" s="70"/>
      <c r="N501" s="70"/>
      <c r="O501" s="72"/>
      <c r="P501" s="70"/>
      <c r="Q501" s="71">
        <f t="shared" si="41"/>
        <v>0</v>
      </c>
    </row>
    <row r="502" spans="1:17" s="7" customFormat="1" ht="19.5" customHeight="1">
      <c r="A502" s="70"/>
      <c r="B502" s="71">
        <f>'全日本予選参加ﾁｰﾑ'!$N$15</f>
        <v>0</v>
      </c>
      <c r="C502" s="70"/>
      <c r="D502" s="70"/>
      <c r="E502" s="72"/>
      <c r="F502" s="70"/>
      <c r="G502" s="71">
        <f t="shared" si="40"/>
        <v>0</v>
      </c>
      <c r="K502" s="70"/>
      <c r="L502" s="71">
        <f>'全日本予選参加ﾁｰﾑ'!$N$15</f>
        <v>0</v>
      </c>
      <c r="M502" s="70"/>
      <c r="N502" s="70"/>
      <c r="O502" s="72"/>
      <c r="P502" s="70"/>
      <c r="Q502" s="71">
        <f t="shared" si="41"/>
        <v>0</v>
      </c>
    </row>
    <row r="503" spans="1:17" ht="19.5" customHeight="1">
      <c r="A503" s="17"/>
      <c r="B503" s="71">
        <f>'全日本予選参加ﾁｰﾑ'!$N$16</f>
        <v>0</v>
      </c>
      <c r="C503" s="17"/>
      <c r="D503" s="17"/>
      <c r="E503" s="68"/>
      <c r="F503" s="17"/>
      <c r="G503" s="71">
        <f t="shared" si="40"/>
        <v>0</v>
      </c>
      <c r="K503" s="17"/>
      <c r="L503" s="71">
        <f>'全日本予選参加ﾁｰﾑ'!$N$16</f>
        <v>0</v>
      </c>
      <c r="M503" s="17"/>
      <c r="N503" s="17"/>
      <c r="O503" s="68"/>
      <c r="P503" s="17"/>
      <c r="Q503" s="71">
        <f t="shared" si="41"/>
        <v>0</v>
      </c>
    </row>
    <row r="504" spans="1:17" ht="19.5" customHeight="1">
      <c r="A504" s="17"/>
      <c r="B504" s="71">
        <f>'全日本予選参加ﾁｰﾑ'!$N$17</f>
        <v>0</v>
      </c>
      <c r="C504" s="17"/>
      <c r="D504" s="17"/>
      <c r="E504" s="68"/>
      <c r="F504" s="17"/>
      <c r="G504" s="71">
        <f t="shared" si="40"/>
        <v>0</v>
      </c>
      <c r="K504" s="17"/>
      <c r="L504" s="71">
        <f>'全日本予選参加ﾁｰﾑ'!$N$17</f>
        <v>0</v>
      </c>
      <c r="M504" s="17"/>
      <c r="N504" s="17"/>
      <c r="O504" s="68"/>
      <c r="P504" s="17"/>
      <c r="Q504" s="71">
        <f t="shared" si="41"/>
        <v>0</v>
      </c>
    </row>
    <row r="505" spans="1:20" ht="23.25">
      <c r="A505" s="726" t="s">
        <v>74</v>
      </c>
      <c r="B505" s="726"/>
      <c r="C505" s="726"/>
      <c r="D505" s="726"/>
      <c r="E505" s="727"/>
      <c r="F505" s="726" t="s">
        <v>66</v>
      </c>
      <c r="G505" s="726"/>
      <c r="H505" s="726"/>
      <c r="I505" s="726"/>
      <c r="J505" s="726"/>
      <c r="K505" s="726" t="s">
        <v>74</v>
      </c>
      <c r="L505" s="726"/>
      <c r="M505" s="726"/>
      <c r="N505" s="726"/>
      <c r="O505" s="727"/>
      <c r="P505" s="726" t="s">
        <v>66</v>
      </c>
      <c r="Q505" s="726"/>
      <c r="R505" s="726"/>
      <c r="S505" s="726"/>
      <c r="T505" s="726"/>
    </row>
    <row r="506" spans="1:16" ht="24" customHeight="1">
      <c r="A506" s="67"/>
      <c r="B506" s="17"/>
      <c r="C506" s="17"/>
      <c r="D506" s="17"/>
      <c r="E506" s="68"/>
      <c r="F506" s="17"/>
      <c r="K506" s="67"/>
      <c r="L506" s="17"/>
      <c r="M506" s="17"/>
      <c r="N506" s="17"/>
      <c r="O506" s="68"/>
      <c r="P506" s="17"/>
    </row>
    <row r="507" spans="1:20" ht="23.25">
      <c r="A507" s="723" t="str">
        <f>'全日本予選参加ﾁｰﾑ'!C24&amp;"　"&amp;'全日本予選参加ﾁｰﾑ'!D24&amp;"　様"</f>
        <v>　　様</v>
      </c>
      <c r="B507" s="724"/>
      <c r="C507" s="724"/>
      <c r="D507" s="724"/>
      <c r="E507" s="725"/>
      <c r="F507" s="723" t="str">
        <f>A507</f>
        <v>　　様</v>
      </c>
      <c r="G507" s="723"/>
      <c r="H507" s="723"/>
      <c r="I507" s="723"/>
      <c r="J507" s="723"/>
      <c r="K507" s="723" t="str">
        <f>'全日本予選参加ﾁｰﾑ'!I24&amp;"　"&amp;'全日本予選参加ﾁｰﾑ'!J24&amp;"　様"</f>
        <v>　　様</v>
      </c>
      <c r="L507" s="724"/>
      <c r="M507" s="724"/>
      <c r="N507" s="724"/>
      <c r="O507" s="725"/>
      <c r="P507" s="723" t="str">
        <f>K507</f>
        <v>　　様</v>
      </c>
      <c r="Q507" s="723"/>
      <c r="R507" s="723"/>
      <c r="S507" s="723"/>
      <c r="T507" s="723"/>
    </row>
    <row r="508" spans="1:16" ht="19.5" customHeight="1">
      <c r="A508" s="69"/>
      <c r="B508" s="17"/>
      <c r="C508" s="17"/>
      <c r="D508" s="17"/>
      <c r="E508" s="68"/>
      <c r="F508" s="17"/>
      <c r="K508" s="69"/>
      <c r="L508" s="17"/>
      <c r="M508" s="17"/>
      <c r="N508" s="17"/>
      <c r="O508" s="68"/>
      <c r="P508" s="17"/>
    </row>
    <row r="509" spans="1:16" ht="19.5" customHeight="1">
      <c r="A509" s="69"/>
      <c r="B509" s="17"/>
      <c r="C509" s="17"/>
      <c r="D509" s="17"/>
      <c r="E509" s="68"/>
      <c r="F509" s="17"/>
      <c r="K509" s="69"/>
      <c r="L509" s="17"/>
      <c r="M509" s="17"/>
      <c r="N509" s="17"/>
      <c r="O509" s="68"/>
      <c r="P509" s="17"/>
    </row>
    <row r="510" spans="1:20" ht="19.5" customHeight="1">
      <c r="A510" s="720">
        <f>'全日本予選参加ﾁｰﾑ'!E24</f>
        <v>0</v>
      </c>
      <c r="B510" s="721"/>
      <c r="C510" s="721"/>
      <c r="D510" s="721"/>
      <c r="E510" s="722"/>
      <c r="F510" s="720">
        <f>A510</f>
        <v>0</v>
      </c>
      <c r="G510" s="721"/>
      <c r="H510" s="721"/>
      <c r="I510" s="721"/>
      <c r="J510" s="721"/>
      <c r="K510" s="720">
        <f>'全日本予選参加ﾁｰﾑ'!K24</f>
        <v>0</v>
      </c>
      <c r="L510" s="721"/>
      <c r="M510" s="721"/>
      <c r="N510" s="721"/>
      <c r="O510" s="722"/>
      <c r="P510" s="720">
        <f>K510</f>
        <v>0</v>
      </c>
      <c r="Q510" s="721"/>
      <c r="R510" s="721"/>
      <c r="S510" s="721"/>
      <c r="T510" s="721"/>
    </row>
    <row r="511" spans="1:16" ht="19.5" customHeight="1">
      <c r="A511" s="69"/>
      <c r="B511" s="17"/>
      <c r="C511" s="17"/>
      <c r="D511" s="17"/>
      <c r="E511" s="68"/>
      <c r="F511" s="17"/>
      <c r="K511" s="69"/>
      <c r="L511" s="17"/>
      <c r="M511" s="17"/>
      <c r="N511" s="17"/>
      <c r="O511" s="68"/>
      <c r="P511" s="17"/>
    </row>
    <row r="512" spans="1:17" s="7" customFormat="1" ht="19.5" customHeight="1">
      <c r="A512" s="70"/>
      <c r="B512" s="71" t="s">
        <v>75</v>
      </c>
      <c r="C512" s="70"/>
      <c r="D512" s="70"/>
      <c r="E512" s="72"/>
      <c r="F512" s="70"/>
      <c r="G512" s="71" t="str">
        <f>$B$8</f>
        <v>但し、</v>
      </c>
      <c r="K512" s="70"/>
      <c r="L512" s="71" t="s">
        <v>75</v>
      </c>
      <c r="M512" s="70"/>
      <c r="N512" s="70"/>
      <c r="O512" s="72"/>
      <c r="P512" s="70"/>
      <c r="Q512" s="71" t="str">
        <f>$B$8</f>
        <v>但し、</v>
      </c>
    </row>
    <row r="513" spans="1:17" s="7" customFormat="1" ht="19.5" customHeight="1">
      <c r="A513" s="70"/>
      <c r="B513" s="71" t="str">
        <f>'全日本予選参加ﾁｰﾑ'!$N$2</f>
        <v>第3回宮古地区大会３・４年生大会</v>
      </c>
      <c r="C513" s="70"/>
      <c r="D513" s="70"/>
      <c r="E513" s="72"/>
      <c r="F513" s="70"/>
      <c r="G513" s="71" t="str">
        <f>$B$9</f>
        <v>第3回宮古地区大会３・４年生大会</v>
      </c>
      <c r="K513" s="70"/>
      <c r="L513" s="71" t="str">
        <f>'全日本予選参加ﾁｰﾑ'!$N$2</f>
        <v>第3回宮古地区大会３・４年生大会</v>
      </c>
      <c r="M513" s="70"/>
      <c r="N513" s="70"/>
      <c r="O513" s="72"/>
      <c r="P513" s="70"/>
      <c r="Q513" s="71" t="str">
        <f>$B$9</f>
        <v>第3回宮古地区大会３・４年生大会</v>
      </c>
    </row>
    <row r="514" spans="1:17" s="7" customFormat="1" ht="19.5" customHeight="1">
      <c r="A514" s="70"/>
      <c r="B514" s="71" t="str">
        <f>'全日本予選参加ﾁｰﾑ'!$N$3</f>
        <v>第44回新報児童オリンピックU-１０地区大会</v>
      </c>
      <c r="C514" s="71"/>
      <c r="D514" s="70"/>
      <c r="E514" s="72"/>
      <c r="F514" s="70"/>
      <c r="G514" s="71" t="str">
        <f>$B$10</f>
        <v>第44回新報児童オリンピックU-１０地区大会</v>
      </c>
      <c r="K514" s="70"/>
      <c r="L514" s="71" t="str">
        <f>'全日本予選参加ﾁｰﾑ'!$N$3</f>
        <v>第44回新報児童オリンピックU-１０地区大会</v>
      </c>
      <c r="M514" s="71"/>
      <c r="N514" s="70"/>
      <c r="O514" s="72"/>
      <c r="P514" s="70"/>
      <c r="Q514" s="71" t="str">
        <f>$B$10</f>
        <v>第44回新報児童オリンピックU-１０地区大会</v>
      </c>
    </row>
    <row r="515" spans="1:17" s="7" customFormat="1" ht="19.5" customHeight="1">
      <c r="A515" s="70"/>
      <c r="B515" s="71" t="str">
        <f>'全日本予選参加ﾁｰﾑ'!$N$4</f>
        <v>参加料として</v>
      </c>
      <c r="C515" s="71"/>
      <c r="D515" s="70"/>
      <c r="E515" s="72"/>
      <c r="F515" s="70"/>
      <c r="G515" s="71" t="str">
        <f>$B$11</f>
        <v>参加料として</v>
      </c>
      <c r="K515" s="70"/>
      <c r="L515" s="71" t="str">
        <f>'全日本予選参加ﾁｰﾑ'!$N$4</f>
        <v>参加料として</v>
      </c>
      <c r="M515" s="71"/>
      <c r="N515" s="70"/>
      <c r="O515" s="72"/>
      <c r="P515" s="70"/>
      <c r="Q515" s="71" t="str">
        <f>$B$11</f>
        <v>参加料として</v>
      </c>
    </row>
    <row r="516" spans="1:17" s="7" customFormat="1" ht="19.5" customHeight="1">
      <c r="A516" s="70"/>
      <c r="B516" s="71">
        <f>'全日本予選参加ﾁｰﾑ'!$N$5</f>
        <v>0</v>
      </c>
      <c r="C516" s="70"/>
      <c r="D516" s="70"/>
      <c r="E516" s="72"/>
      <c r="F516" s="70"/>
      <c r="G516" s="71">
        <f aca="true" t="shared" si="42" ref="G516:G528">$B516</f>
        <v>0</v>
      </c>
      <c r="K516" s="70"/>
      <c r="L516" s="71">
        <f>'全日本予選参加ﾁｰﾑ'!$N$5</f>
        <v>0</v>
      </c>
      <c r="M516" s="70"/>
      <c r="N516" s="70"/>
      <c r="O516" s="72"/>
      <c r="P516" s="70"/>
      <c r="Q516" s="71">
        <f aca="true" t="shared" si="43" ref="Q516:Q528">$B516</f>
        <v>0</v>
      </c>
    </row>
    <row r="517" spans="1:17" s="7" customFormat="1" ht="19.5" customHeight="1">
      <c r="A517" s="70"/>
      <c r="B517" s="71">
        <f>'全日本予選参加ﾁｰﾑ'!$N$6</f>
        <v>0</v>
      </c>
      <c r="C517" s="70"/>
      <c r="D517" s="70"/>
      <c r="E517" s="72"/>
      <c r="F517" s="70"/>
      <c r="G517" s="71">
        <f t="shared" si="42"/>
        <v>0</v>
      </c>
      <c r="K517" s="70"/>
      <c r="L517" s="71">
        <f>'全日本予選参加ﾁｰﾑ'!$N$6</f>
        <v>0</v>
      </c>
      <c r="M517" s="70"/>
      <c r="N517" s="70"/>
      <c r="O517" s="72"/>
      <c r="P517" s="70"/>
      <c r="Q517" s="71">
        <f t="shared" si="43"/>
        <v>0</v>
      </c>
    </row>
    <row r="518" spans="1:17" s="7" customFormat="1" ht="19.5" customHeight="1">
      <c r="A518" s="70"/>
      <c r="B518" s="71">
        <f>'全日本予選参加ﾁｰﾑ'!$N$7</f>
        <v>0</v>
      </c>
      <c r="C518" s="70"/>
      <c r="D518" s="70"/>
      <c r="E518" s="72"/>
      <c r="F518" s="70"/>
      <c r="G518" s="71">
        <f t="shared" si="42"/>
        <v>0</v>
      </c>
      <c r="K518" s="70"/>
      <c r="L518" s="71">
        <f>'全日本予選参加ﾁｰﾑ'!$N$7</f>
        <v>0</v>
      </c>
      <c r="M518" s="70"/>
      <c r="N518" s="70"/>
      <c r="O518" s="72"/>
      <c r="P518" s="70"/>
      <c r="Q518" s="71">
        <f t="shared" si="43"/>
        <v>0</v>
      </c>
    </row>
    <row r="519" spans="1:17" s="7" customFormat="1" ht="19.5" customHeight="1">
      <c r="A519" s="70"/>
      <c r="B519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519" s="70"/>
      <c r="D519" s="70"/>
      <c r="E519" s="72"/>
      <c r="F519" s="70"/>
      <c r="G519" s="71" t="str">
        <f t="shared" si="42"/>
        <v>入金日　平成5年　4月30日　日曜日</v>
      </c>
      <c r="K519" s="70"/>
      <c r="L519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519" s="70"/>
      <c r="N519" s="70"/>
      <c r="O519" s="72"/>
      <c r="P519" s="70"/>
      <c r="Q519" s="71" t="str">
        <f t="shared" si="43"/>
        <v>入金日　平成5年　4月30日　日曜日</v>
      </c>
    </row>
    <row r="520" spans="1:17" s="7" customFormat="1" ht="19.5" customHeight="1">
      <c r="A520" s="70"/>
      <c r="B520" s="71">
        <f>'全日本予選参加ﾁｰﾑ'!$N$9</f>
        <v>0</v>
      </c>
      <c r="C520" s="70"/>
      <c r="D520" s="70"/>
      <c r="E520" s="72"/>
      <c r="F520" s="70"/>
      <c r="G520" s="71">
        <f t="shared" si="42"/>
        <v>0</v>
      </c>
      <c r="K520" s="70"/>
      <c r="L520" s="71">
        <f>'全日本予選参加ﾁｰﾑ'!$N$9</f>
        <v>0</v>
      </c>
      <c r="M520" s="70"/>
      <c r="N520" s="70"/>
      <c r="O520" s="72"/>
      <c r="P520" s="70"/>
      <c r="Q520" s="71">
        <f t="shared" si="43"/>
        <v>0</v>
      </c>
    </row>
    <row r="521" spans="1:17" s="7" customFormat="1" ht="19.5" customHeight="1">
      <c r="A521" s="70"/>
      <c r="B521" s="71" t="s">
        <v>76</v>
      </c>
      <c r="C521" s="70"/>
      <c r="D521" s="70"/>
      <c r="E521" s="72"/>
      <c r="F521" s="70"/>
      <c r="G521" s="71" t="str">
        <f t="shared" si="42"/>
        <v>上記正に領収致しました。</v>
      </c>
      <c r="K521" s="70"/>
      <c r="L521" s="71" t="s">
        <v>76</v>
      </c>
      <c r="M521" s="70"/>
      <c r="N521" s="70"/>
      <c r="O521" s="72"/>
      <c r="P521" s="70"/>
      <c r="Q521" s="71" t="str">
        <f t="shared" si="43"/>
        <v>上記正に領収致しました。</v>
      </c>
    </row>
    <row r="522" spans="1:17" s="7" customFormat="1" ht="19.5" customHeight="1">
      <c r="A522" s="70"/>
      <c r="B522" s="71">
        <f>'全日本予選参加ﾁｰﾑ'!$N$11</f>
        <v>0</v>
      </c>
      <c r="C522" s="70"/>
      <c r="D522" s="70"/>
      <c r="E522" s="72"/>
      <c r="F522" s="70"/>
      <c r="G522" s="71">
        <f t="shared" si="42"/>
        <v>0</v>
      </c>
      <c r="K522" s="70"/>
      <c r="L522" s="71">
        <f>'全日本予選参加ﾁｰﾑ'!$N$11</f>
        <v>0</v>
      </c>
      <c r="M522" s="70"/>
      <c r="N522" s="70"/>
      <c r="O522" s="72"/>
      <c r="P522" s="70"/>
      <c r="Q522" s="71">
        <f t="shared" si="43"/>
        <v>0</v>
      </c>
    </row>
    <row r="523" spans="1:17" s="7" customFormat="1" ht="19.5" customHeight="1">
      <c r="A523" s="70"/>
      <c r="B523" s="71" t="str">
        <f>'全日本予選参加ﾁｰﾑ'!$N$12</f>
        <v>宮古地区小学生バレーボール連盟</v>
      </c>
      <c r="C523" s="70"/>
      <c r="D523" s="70"/>
      <c r="E523" s="72"/>
      <c r="F523" s="70"/>
      <c r="G523" s="71" t="str">
        <f t="shared" si="42"/>
        <v>宮古地区小学生バレーボール連盟</v>
      </c>
      <c r="K523" s="70"/>
      <c r="L523" s="71" t="str">
        <f>'全日本予選参加ﾁｰﾑ'!$N$12</f>
        <v>宮古地区小学生バレーボール連盟</v>
      </c>
      <c r="M523" s="70"/>
      <c r="N523" s="70"/>
      <c r="O523" s="72"/>
      <c r="P523" s="70"/>
      <c r="Q523" s="71" t="str">
        <f t="shared" si="43"/>
        <v>宮古地区小学生バレーボール連盟</v>
      </c>
    </row>
    <row r="524" spans="1:17" s="7" customFormat="1" ht="19.5" customHeight="1">
      <c r="A524" s="70"/>
      <c r="B524" s="71" t="str">
        <f>'全日本予選参加ﾁｰﾑ'!$N$13&amp;" 　印"</f>
        <v>会　　長　　漢那　則朋 　印</v>
      </c>
      <c r="C524" s="70"/>
      <c r="D524" s="70"/>
      <c r="E524" s="72"/>
      <c r="F524" s="70"/>
      <c r="G524" s="71" t="str">
        <f t="shared" si="42"/>
        <v>会　　長　　漢那　則朋 　印</v>
      </c>
      <c r="K524" s="70"/>
      <c r="L524" s="71" t="str">
        <f>'全日本予選参加ﾁｰﾑ'!$N$13&amp;" 　印"</f>
        <v>会　　長　　漢那　則朋 　印</v>
      </c>
      <c r="M524" s="70"/>
      <c r="N524" s="70"/>
      <c r="O524" s="72"/>
      <c r="P524" s="70"/>
      <c r="Q524" s="71" t="str">
        <f t="shared" si="43"/>
        <v>会　　長　　漢那　則朋 　印</v>
      </c>
    </row>
    <row r="525" spans="1:17" s="7" customFormat="1" ht="19.5" customHeight="1">
      <c r="A525" s="70"/>
      <c r="B525" s="71">
        <f>'全日本予選参加ﾁｰﾑ'!$N$14</f>
        <v>0</v>
      </c>
      <c r="C525" s="70"/>
      <c r="D525" s="70"/>
      <c r="E525" s="72"/>
      <c r="F525" s="70"/>
      <c r="G525" s="71">
        <f t="shared" si="42"/>
        <v>0</v>
      </c>
      <c r="K525" s="70"/>
      <c r="L525" s="71">
        <f>'全日本予選参加ﾁｰﾑ'!$N$14</f>
        <v>0</v>
      </c>
      <c r="M525" s="70"/>
      <c r="N525" s="70"/>
      <c r="O525" s="72"/>
      <c r="P525" s="70"/>
      <c r="Q525" s="71">
        <f t="shared" si="43"/>
        <v>0</v>
      </c>
    </row>
    <row r="526" spans="1:17" s="7" customFormat="1" ht="19.5" customHeight="1">
      <c r="A526" s="70"/>
      <c r="B526" s="71">
        <f>'全日本予選参加ﾁｰﾑ'!$N$15</f>
        <v>0</v>
      </c>
      <c r="C526" s="70"/>
      <c r="D526" s="70"/>
      <c r="E526" s="72"/>
      <c r="F526" s="70"/>
      <c r="G526" s="71">
        <f t="shared" si="42"/>
        <v>0</v>
      </c>
      <c r="K526" s="70"/>
      <c r="L526" s="71">
        <f>'全日本予選参加ﾁｰﾑ'!$N$15</f>
        <v>0</v>
      </c>
      <c r="M526" s="70"/>
      <c r="N526" s="70"/>
      <c r="O526" s="72"/>
      <c r="P526" s="70"/>
      <c r="Q526" s="71">
        <f t="shared" si="43"/>
        <v>0</v>
      </c>
    </row>
    <row r="527" spans="1:17" ht="19.5" customHeight="1">
      <c r="A527" s="17"/>
      <c r="B527" s="71">
        <f>'全日本予選参加ﾁｰﾑ'!$N$16</f>
        <v>0</v>
      </c>
      <c r="C527" s="17"/>
      <c r="D527" s="17"/>
      <c r="E527" s="68"/>
      <c r="F527" s="17"/>
      <c r="G527" s="71">
        <f t="shared" si="42"/>
        <v>0</v>
      </c>
      <c r="K527" s="17"/>
      <c r="L527" s="71">
        <f>'全日本予選参加ﾁｰﾑ'!$N$16</f>
        <v>0</v>
      </c>
      <c r="M527" s="17"/>
      <c r="N527" s="17"/>
      <c r="O527" s="68"/>
      <c r="P527" s="17"/>
      <c r="Q527" s="71">
        <f t="shared" si="43"/>
        <v>0</v>
      </c>
    </row>
    <row r="528" spans="1:17" ht="19.5" customHeight="1">
      <c r="A528" s="17"/>
      <c r="B528" s="71">
        <f>'全日本予選参加ﾁｰﾑ'!$N$17</f>
        <v>0</v>
      </c>
      <c r="C528" s="17"/>
      <c r="D528" s="17"/>
      <c r="E528" s="68"/>
      <c r="F528" s="17"/>
      <c r="G528" s="71">
        <f t="shared" si="42"/>
        <v>0</v>
      </c>
      <c r="K528" s="17"/>
      <c r="L528" s="71">
        <f>'全日本予選参加ﾁｰﾑ'!$N$17</f>
        <v>0</v>
      </c>
      <c r="M528" s="17"/>
      <c r="N528" s="17"/>
      <c r="O528" s="68"/>
      <c r="P528" s="17"/>
      <c r="Q528" s="71">
        <f t="shared" si="43"/>
        <v>0</v>
      </c>
    </row>
    <row r="529" spans="1:20" ht="23.25">
      <c r="A529" s="726" t="s">
        <v>74</v>
      </c>
      <c r="B529" s="726"/>
      <c r="C529" s="726"/>
      <c r="D529" s="726"/>
      <c r="E529" s="727"/>
      <c r="F529" s="726" t="s">
        <v>66</v>
      </c>
      <c r="G529" s="726"/>
      <c r="H529" s="726"/>
      <c r="I529" s="726"/>
      <c r="J529" s="726"/>
      <c r="K529" s="726" t="s">
        <v>74</v>
      </c>
      <c r="L529" s="726"/>
      <c r="M529" s="726"/>
      <c r="N529" s="726"/>
      <c r="O529" s="727"/>
      <c r="P529" s="726" t="s">
        <v>66</v>
      </c>
      <c r="Q529" s="726"/>
      <c r="R529" s="726"/>
      <c r="S529" s="726"/>
      <c r="T529" s="726"/>
    </row>
    <row r="530" spans="1:16" ht="24" customHeight="1">
      <c r="A530" s="67"/>
      <c r="B530" s="17"/>
      <c r="C530" s="17"/>
      <c r="D530" s="17"/>
      <c r="E530" s="68"/>
      <c r="F530" s="17"/>
      <c r="K530" s="67"/>
      <c r="L530" s="17"/>
      <c r="M530" s="17"/>
      <c r="N530" s="17"/>
      <c r="O530" s="68"/>
      <c r="P530" s="17"/>
    </row>
    <row r="531" spans="1:20" ht="23.25">
      <c r="A531" s="723" t="str">
        <f>'全日本予選参加ﾁｰﾑ'!C25&amp;"　"&amp;'全日本予選参加ﾁｰﾑ'!D25&amp;"　様"</f>
        <v>　　様</v>
      </c>
      <c r="B531" s="724"/>
      <c r="C531" s="724"/>
      <c r="D531" s="724"/>
      <c r="E531" s="725"/>
      <c r="F531" s="723" t="str">
        <f>A531</f>
        <v>　　様</v>
      </c>
      <c r="G531" s="723"/>
      <c r="H531" s="723"/>
      <c r="I531" s="723"/>
      <c r="J531" s="723"/>
      <c r="K531" s="723" t="str">
        <f>'全日本予選参加ﾁｰﾑ'!I25&amp;"　"&amp;'全日本予選参加ﾁｰﾑ'!J25&amp;"　様"</f>
        <v>　　様</v>
      </c>
      <c r="L531" s="724"/>
      <c r="M531" s="724"/>
      <c r="N531" s="724"/>
      <c r="O531" s="725"/>
      <c r="P531" s="723" t="str">
        <f>K531</f>
        <v>　　様</v>
      </c>
      <c r="Q531" s="723"/>
      <c r="R531" s="723"/>
      <c r="S531" s="723"/>
      <c r="T531" s="723"/>
    </row>
    <row r="532" spans="1:16" ht="19.5" customHeight="1">
      <c r="A532" s="69"/>
      <c r="B532" s="17"/>
      <c r="C532" s="17"/>
      <c r="D532" s="17"/>
      <c r="E532" s="68"/>
      <c r="F532" s="17"/>
      <c r="K532" s="69"/>
      <c r="L532" s="17"/>
      <c r="M532" s="17"/>
      <c r="N532" s="17"/>
      <c r="O532" s="68"/>
      <c r="P532" s="17"/>
    </row>
    <row r="533" spans="1:16" ht="19.5" customHeight="1">
      <c r="A533" s="69"/>
      <c r="B533" s="17"/>
      <c r="C533" s="17"/>
      <c r="D533" s="17"/>
      <c r="E533" s="68"/>
      <c r="F533" s="17"/>
      <c r="K533" s="69"/>
      <c r="L533" s="17"/>
      <c r="M533" s="17"/>
      <c r="N533" s="17"/>
      <c r="O533" s="68"/>
      <c r="P533" s="17"/>
    </row>
    <row r="534" spans="1:20" ht="19.5" customHeight="1">
      <c r="A534" s="720">
        <f>'全日本予選参加ﾁｰﾑ'!E25</f>
        <v>0</v>
      </c>
      <c r="B534" s="721"/>
      <c r="C534" s="721"/>
      <c r="D534" s="721"/>
      <c r="E534" s="722"/>
      <c r="F534" s="720">
        <f>A534</f>
        <v>0</v>
      </c>
      <c r="G534" s="721"/>
      <c r="H534" s="721"/>
      <c r="I534" s="721"/>
      <c r="J534" s="721"/>
      <c r="K534" s="720">
        <f>'全日本予選参加ﾁｰﾑ'!K25</f>
        <v>0</v>
      </c>
      <c r="L534" s="721"/>
      <c r="M534" s="721"/>
      <c r="N534" s="721"/>
      <c r="O534" s="722"/>
      <c r="P534" s="720">
        <f>K534</f>
        <v>0</v>
      </c>
      <c r="Q534" s="721"/>
      <c r="R534" s="721"/>
      <c r="S534" s="721"/>
      <c r="T534" s="721"/>
    </row>
    <row r="535" spans="1:16" ht="19.5" customHeight="1">
      <c r="A535" s="69"/>
      <c r="B535" s="17"/>
      <c r="C535" s="17"/>
      <c r="D535" s="17"/>
      <c r="E535" s="68"/>
      <c r="F535" s="17"/>
      <c r="K535" s="69"/>
      <c r="L535" s="17"/>
      <c r="M535" s="17"/>
      <c r="N535" s="17"/>
      <c r="O535" s="68"/>
      <c r="P535" s="17"/>
    </row>
    <row r="536" spans="1:17" s="7" customFormat="1" ht="19.5" customHeight="1">
      <c r="A536" s="70"/>
      <c r="B536" s="71" t="s">
        <v>75</v>
      </c>
      <c r="C536" s="70"/>
      <c r="D536" s="70"/>
      <c r="E536" s="72"/>
      <c r="F536" s="70"/>
      <c r="G536" s="71" t="str">
        <f>$B$8</f>
        <v>但し、</v>
      </c>
      <c r="K536" s="70"/>
      <c r="L536" s="71" t="s">
        <v>75</v>
      </c>
      <c r="M536" s="70"/>
      <c r="N536" s="70"/>
      <c r="O536" s="72"/>
      <c r="P536" s="70"/>
      <c r="Q536" s="71" t="str">
        <f>$B$8</f>
        <v>但し、</v>
      </c>
    </row>
    <row r="537" spans="1:17" s="7" customFormat="1" ht="19.5" customHeight="1">
      <c r="A537" s="70"/>
      <c r="B537" s="71" t="str">
        <f>'全日本予選参加ﾁｰﾑ'!$N$2</f>
        <v>第3回宮古地区大会３・４年生大会</v>
      </c>
      <c r="C537" s="70"/>
      <c r="D537" s="70"/>
      <c r="E537" s="72"/>
      <c r="F537" s="70"/>
      <c r="G537" s="71" t="str">
        <f>$B$9</f>
        <v>第3回宮古地区大会３・４年生大会</v>
      </c>
      <c r="K537" s="70"/>
      <c r="L537" s="71" t="str">
        <f>'全日本予選参加ﾁｰﾑ'!$N$2</f>
        <v>第3回宮古地区大会３・４年生大会</v>
      </c>
      <c r="M537" s="70"/>
      <c r="N537" s="70"/>
      <c r="O537" s="72"/>
      <c r="P537" s="70"/>
      <c r="Q537" s="71" t="str">
        <f>$B$9</f>
        <v>第3回宮古地区大会３・４年生大会</v>
      </c>
    </row>
    <row r="538" spans="1:17" s="7" customFormat="1" ht="19.5" customHeight="1">
      <c r="A538" s="70"/>
      <c r="B538" s="71" t="str">
        <f>'全日本予選参加ﾁｰﾑ'!$N$3</f>
        <v>第44回新報児童オリンピックU-１０地区大会</v>
      </c>
      <c r="C538" s="71"/>
      <c r="D538" s="70"/>
      <c r="E538" s="72"/>
      <c r="F538" s="70"/>
      <c r="G538" s="71" t="str">
        <f>$B$10</f>
        <v>第44回新報児童オリンピックU-１０地区大会</v>
      </c>
      <c r="K538" s="70"/>
      <c r="L538" s="71" t="str">
        <f>'全日本予選参加ﾁｰﾑ'!$N$3</f>
        <v>第44回新報児童オリンピックU-１０地区大会</v>
      </c>
      <c r="M538" s="71"/>
      <c r="N538" s="70"/>
      <c r="O538" s="72"/>
      <c r="P538" s="70"/>
      <c r="Q538" s="71" t="str">
        <f>$B$10</f>
        <v>第44回新報児童オリンピックU-１０地区大会</v>
      </c>
    </row>
    <row r="539" spans="1:17" s="7" customFormat="1" ht="19.5" customHeight="1">
      <c r="A539" s="70"/>
      <c r="B539" s="71" t="str">
        <f>'全日本予選参加ﾁｰﾑ'!$N$4</f>
        <v>参加料として</v>
      </c>
      <c r="C539" s="71"/>
      <c r="D539" s="70"/>
      <c r="E539" s="72"/>
      <c r="F539" s="70"/>
      <c r="G539" s="71" t="str">
        <f>$B$11</f>
        <v>参加料として</v>
      </c>
      <c r="K539" s="70"/>
      <c r="L539" s="71" t="str">
        <f>'全日本予選参加ﾁｰﾑ'!$N$4</f>
        <v>参加料として</v>
      </c>
      <c r="M539" s="71"/>
      <c r="N539" s="70"/>
      <c r="O539" s="72"/>
      <c r="P539" s="70"/>
      <c r="Q539" s="71" t="str">
        <f>$B$11</f>
        <v>参加料として</v>
      </c>
    </row>
    <row r="540" spans="1:17" s="7" customFormat="1" ht="19.5" customHeight="1">
      <c r="A540" s="70"/>
      <c r="B540" s="71">
        <f>'全日本予選参加ﾁｰﾑ'!$N$5</f>
        <v>0</v>
      </c>
      <c r="C540" s="70"/>
      <c r="D540" s="70"/>
      <c r="E540" s="72"/>
      <c r="F540" s="70"/>
      <c r="G540" s="71">
        <f aca="true" t="shared" si="44" ref="G540:G552">$B540</f>
        <v>0</v>
      </c>
      <c r="K540" s="70"/>
      <c r="L540" s="71">
        <f>'全日本予選参加ﾁｰﾑ'!$N$5</f>
        <v>0</v>
      </c>
      <c r="M540" s="70"/>
      <c r="N540" s="70"/>
      <c r="O540" s="72"/>
      <c r="P540" s="70"/>
      <c r="Q540" s="71">
        <f aca="true" t="shared" si="45" ref="Q540:Q552">$B540</f>
        <v>0</v>
      </c>
    </row>
    <row r="541" spans="1:17" s="7" customFormat="1" ht="19.5" customHeight="1">
      <c r="A541" s="70"/>
      <c r="B541" s="71">
        <f>'全日本予選参加ﾁｰﾑ'!$N$6</f>
        <v>0</v>
      </c>
      <c r="C541" s="70"/>
      <c r="D541" s="70"/>
      <c r="E541" s="72"/>
      <c r="F541" s="70"/>
      <c r="G541" s="71">
        <f t="shared" si="44"/>
        <v>0</v>
      </c>
      <c r="K541" s="70"/>
      <c r="L541" s="71">
        <f>'全日本予選参加ﾁｰﾑ'!$N$6</f>
        <v>0</v>
      </c>
      <c r="M541" s="70"/>
      <c r="N541" s="70"/>
      <c r="O541" s="72"/>
      <c r="P541" s="70"/>
      <c r="Q541" s="71">
        <f t="shared" si="45"/>
        <v>0</v>
      </c>
    </row>
    <row r="542" spans="1:17" s="7" customFormat="1" ht="19.5" customHeight="1">
      <c r="A542" s="70"/>
      <c r="B542" s="71">
        <f>'全日本予選参加ﾁｰﾑ'!$N$7</f>
        <v>0</v>
      </c>
      <c r="C542" s="70"/>
      <c r="D542" s="70"/>
      <c r="E542" s="72"/>
      <c r="F542" s="70"/>
      <c r="G542" s="71">
        <f t="shared" si="44"/>
        <v>0</v>
      </c>
      <c r="K542" s="70"/>
      <c r="L542" s="71">
        <f>'全日本予選参加ﾁｰﾑ'!$N$7</f>
        <v>0</v>
      </c>
      <c r="M542" s="70"/>
      <c r="N542" s="70"/>
      <c r="O542" s="72"/>
      <c r="P542" s="70"/>
      <c r="Q542" s="71">
        <f t="shared" si="45"/>
        <v>0</v>
      </c>
    </row>
    <row r="543" spans="1:17" s="7" customFormat="1" ht="19.5" customHeight="1">
      <c r="A543" s="70"/>
      <c r="B543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543" s="70"/>
      <c r="D543" s="70"/>
      <c r="E543" s="72"/>
      <c r="F543" s="70"/>
      <c r="G543" s="71" t="str">
        <f t="shared" si="44"/>
        <v>入金日　平成5年　4月30日　日曜日</v>
      </c>
      <c r="K543" s="70"/>
      <c r="L543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543" s="70"/>
      <c r="N543" s="70"/>
      <c r="O543" s="72"/>
      <c r="P543" s="70"/>
      <c r="Q543" s="71" t="str">
        <f t="shared" si="45"/>
        <v>入金日　平成5年　4月30日　日曜日</v>
      </c>
    </row>
    <row r="544" spans="1:17" s="7" customFormat="1" ht="19.5" customHeight="1">
      <c r="A544" s="70"/>
      <c r="B544" s="71">
        <f>'全日本予選参加ﾁｰﾑ'!$N$9</f>
        <v>0</v>
      </c>
      <c r="C544" s="70"/>
      <c r="D544" s="70"/>
      <c r="E544" s="72"/>
      <c r="F544" s="70"/>
      <c r="G544" s="71">
        <f t="shared" si="44"/>
        <v>0</v>
      </c>
      <c r="K544" s="70"/>
      <c r="L544" s="71">
        <f>'全日本予選参加ﾁｰﾑ'!$N$9</f>
        <v>0</v>
      </c>
      <c r="M544" s="70"/>
      <c r="N544" s="70"/>
      <c r="O544" s="72"/>
      <c r="P544" s="70"/>
      <c r="Q544" s="71">
        <f t="shared" si="45"/>
        <v>0</v>
      </c>
    </row>
    <row r="545" spans="1:17" s="7" customFormat="1" ht="19.5" customHeight="1">
      <c r="A545" s="70"/>
      <c r="B545" s="71" t="s">
        <v>76</v>
      </c>
      <c r="C545" s="70"/>
      <c r="D545" s="70"/>
      <c r="E545" s="72"/>
      <c r="F545" s="70"/>
      <c r="G545" s="71" t="str">
        <f t="shared" si="44"/>
        <v>上記正に領収致しました。</v>
      </c>
      <c r="K545" s="70"/>
      <c r="L545" s="71" t="s">
        <v>76</v>
      </c>
      <c r="M545" s="70"/>
      <c r="N545" s="70"/>
      <c r="O545" s="72"/>
      <c r="P545" s="70"/>
      <c r="Q545" s="71" t="str">
        <f t="shared" si="45"/>
        <v>上記正に領収致しました。</v>
      </c>
    </row>
    <row r="546" spans="1:17" s="7" customFormat="1" ht="19.5" customHeight="1">
      <c r="A546" s="70"/>
      <c r="B546" s="71">
        <f>'全日本予選参加ﾁｰﾑ'!$N$11</f>
        <v>0</v>
      </c>
      <c r="C546" s="70"/>
      <c r="D546" s="70"/>
      <c r="E546" s="72"/>
      <c r="F546" s="70"/>
      <c r="G546" s="71">
        <f t="shared" si="44"/>
        <v>0</v>
      </c>
      <c r="K546" s="70"/>
      <c r="L546" s="71">
        <f>'全日本予選参加ﾁｰﾑ'!$N$11</f>
        <v>0</v>
      </c>
      <c r="M546" s="70"/>
      <c r="N546" s="70"/>
      <c r="O546" s="72"/>
      <c r="P546" s="70"/>
      <c r="Q546" s="71">
        <f t="shared" si="45"/>
        <v>0</v>
      </c>
    </row>
    <row r="547" spans="1:17" s="7" customFormat="1" ht="19.5" customHeight="1">
      <c r="A547" s="70"/>
      <c r="B547" s="71" t="str">
        <f>'全日本予選参加ﾁｰﾑ'!$N$12</f>
        <v>宮古地区小学生バレーボール連盟</v>
      </c>
      <c r="C547" s="70"/>
      <c r="D547" s="70"/>
      <c r="E547" s="72"/>
      <c r="F547" s="70"/>
      <c r="G547" s="71" t="str">
        <f t="shared" si="44"/>
        <v>宮古地区小学生バレーボール連盟</v>
      </c>
      <c r="K547" s="70"/>
      <c r="L547" s="71" t="str">
        <f>'全日本予選参加ﾁｰﾑ'!$N$12</f>
        <v>宮古地区小学生バレーボール連盟</v>
      </c>
      <c r="M547" s="70"/>
      <c r="N547" s="70"/>
      <c r="O547" s="72"/>
      <c r="P547" s="70"/>
      <c r="Q547" s="71" t="str">
        <f t="shared" si="45"/>
        <v>宮古地区小学生バレーボール連盟</v>
      </c>
    </row>
    <row r="548" spans="1:17" s="7" customFormat="1" ht="19.5" customHeight="1">
      <c r="A548" s="70"/>
      <c r="B548" s="71" t="str">
        <f>'全日本予選参加ﾁｰﾑ'!$N$13&amp;" 　印"</f>
        <v>会　　長　　漢那　則朋 　印</v>
      </c>
      <c r="C548" s="70"/>
      <c r="D548" s="70"/>
      <c r="E548" s="72"/>
      <c r="F548" s="70"/>
      <c r="G548" s="71" t="str">
        <f t="shared" si="44"/>
        <v>会　　長　　漢那　則朋 　印</v>
      </c>
      <c r="K548" s="70"/>
      <c r="L548" s="71" t="str">
        <f>'全日本予選参加ﾁｰﾑ'!$N$13&amp;" 　印"</f>
        <v>会　　長　　漢那　則朋 　印</v>
      </c>
      <c r="M548" s="70"/>
      <c r="N548" s="70"/>
      <c r="O548" s="72"/>
      <c r="P548" s="70"/>
      <c r="Q548" s="71" t="str">
        <f t="shared" si="45"/>
        <v>会　　長　　漢那　則朋 　印</v>
      </c>
    </row>
    <row r="549" spans="1:17" s="7" customFormat="1" ht="19.5" customHeight="1">
      <c r="A549" s="70"/>
      <c r="B549" s="71">
        <f>'全日本予選参加ﾁｰﾑ'!$N$14</f>
        <v>0</v>
      </c>
      <c r="C549" s="70"/>
      <c r="D549" s="70"/>
      <c r="E549" s="72"/>
      <c r="F549" s="70"/>
      <c r="G549" s="71">
        <f t="shared" si="44"/>
        <v>0</v>
      </c>
      <c r="K549" s="70"/>
      <c r="L549" s="71">
        <f>'全日本予選参加ﾁｰﾑ'!$N$14</f>
        <v>0</v>
      </c>
      <c r="M549" s="70"/>
      <c r="N549" s="70"/>
      <c r="O549" s="72"/>
      <c r="P549" s="70"/>
      <c r="Q549" s="71">
        <f t="shared" si="45"/>
        <v>0</v>
      </c>
    </row>
    <row r="550" spans="1:17" s="7" customFormat="1" ht="19.5" customHeight="1">
      <c r="A550" s="70"/>
      <c r="B550" s="71">
        <f>'全日本予選参加ﾁｰﾑ'!$N$15</f>
        <v>0</v>
      </c>
      <c r="C550" s="70"/>
      <c r="D550" s="70"/>
      <c r="E550" s="72"/>
      <c r="F550" s="70"/>
      <c r="G550" s="71">
        <f t="shared" si="44"/>
        <v>0</v>
      </c>
      <c r="K550" s="70"/>
      <c r="L550" s="71">
        <f>'全日本予選参加ﾁｰﾑ'!$N$15</f>
        <v>0</v>
      </c>
      <c r="M550" s="70"/>
      <c r="N550" s="70"/>
      <c r="O550" s="72"/>
      <c r="P550" s="70"/>
      <c r="Q550" s="71">
        <f t="shared" si="45"/>
        <v>0</v>
      </c>
    </row>
    <row r="551" spans="1:17" ht="19.5" customHeight="1">
      <c r="A551" s="17"/>
      <c r="B551" s="71">
        <f>'全日本予選参加ﾁｰﾑ'!$N$16</f>
        <v>0</v>
      </c>
      <c r="C551" s="17"/>
      <c r="D551" s="17"/>
      <c r="E551" s="68"/>
      <c r="F551" s="17"/>
      <c r="G551" s="71">
        <f t="shared" si="44"/>
        <v>0</v>
      </c>
      <c r="K551" s="17"/>
      <c r="L551" s="71">
        <f>'全日本予選参加ﾁｰﾑ'!$N$16</f>
        <v>0</v>
      </c>
      <c r="M551" s="17"/>
      <c r="N551" s="17"/>
      <c r="O551" s="68"/>
      <c r="P551" s="17"/>
      <c r="Q551" s="71">
        <f t="shared" si="45"/>
        <v>0</v>
      </c>
    </row>
    <row r="552" spans="1:17" ht="19.5" customHeight="1">
      <c r="A552" s="17"/>
      <c r="B552" s="71">
        <f>'全日本予選参加ﾁｰﾑ'!$N$17</f>
        <v>0</v>
      </c>
      <c r="C552" s="17"/>
      <c r="D552" s="17"/>
      <c r="E552" s="68"/>
      <c r="F552" s="17"/>
      <c r="G552" s="71">
        <f t="shared" si="44"/>
        <v>0</v>
      </c>
      <c r="K552" s="17"/>
      <c r="L552" s="71">
        <f>'全日本予選参加ﾁｰﾑ'!$N$17</f>
        <v>0</v>
      </c>
      <c r="M552" s="17"/>
      <c r="N552" s="17"/>
      <c r="O552" s="68"/>
      <c r="P552" s="17"/>
      <c r="Q552" s="71">
        <f t="shared" si="45"/>
        <v>0</v>
      </c>
    </row>
    <row r="553" spans="1:20" ht="23.25">
      <c r="A553" s="726" t="s">
        <v>74</v>
      </c>
      <c r="B553" s="726"/>
      <c r="C553" s="726"/>
      <c r="D553" s="726"/>
      <c r="E553" s="727"/>
      <c r="F553" s="726" t="s">
        <v>66</v>
      </c>
      <c r="G553" s="726"/>
      <c r="H553" s="726"/>
      <c r="I553" s="726"/>
      <c r="J553" s="726"/>
      <c r="K553" s="726" t="s">
        <v>74</v>
      </c>
      <c r="L553" s="726"/>
      <c r="M553" s="726"/>
      <c r="N553" s="726"/>
      <c r="O553" s="727"/>
      <c r="P553" s="726" t="s">
        <v>66</v>
      </c>
      <c r="Q553" s="726"/>
      <c r="R553" s="726"/>
      <c r="S553" s="726"/>
      <c r="T553" s="726"/>
    </row>
    <row r="554" spans="1:16" ht="24" customHeight="1">
      <c r="A554" s="67"/>
      <c r="B554" s="17"/>
      <c r="C554" s="17"/>
      <c r="D554" s="17"/>
      <c r="E554" s="68"/>
      <c r="F554" s="17"/>
      <c r="K554" s="67"/>
      <c r="L554" s="17"/>
      <c r="M554" s="17"/>
      <c r="N554" s="17"/>
      <c r="O554" s="68"/>
      <c r="P554" s="17"/>
    </row>
    <row r="555" spans="1:20" ht="23.25">
      <c r="A555" s="723" t="str">
        <f>'全日本予選参加ﾁｰﾑ'!C26&amp;"　"&amp;'全日本予選参加ﾁｰﾑ'!D26&amp;"　様"</f>
        <v>　　様</v>
      </c>
      <c r="B555" s="724"/>
      <c r="C555" s="724"/>
      <c r="D555" s="724"/>
      <c r="E555" s="725"/>
      <c r="F555" s="723" t="str">
        <f>A555</f>
        <v>　　様</v>
      </c>
      <c r="G555" s="723"/>
      <c r="H555" s="723"/>
      <c r="I555" s="723"/>
      <c r="J555" s="723"/>
      <c r="K555" s="723" t="str">
        <f>'全日本予選参加ﾁｰﾑ'!I26&amp;"　"&amp;'全日本予選参加ﾁｰﾑ'!J26&amp;"　様"</f>
        <v>　　様</v>
      </c>
      <c r="L555" s="724"/>
      <c r="M555" s="724"/>
      <c r="N555" s="724"/>
      <c r="O555" s="725"/>
      <c r="P555" s="723" t="str">
        <f>K555</f>
        <v>　　様</v>
      </c>
      <c r="Q555" s="723"/>
      <c r="R555" s="723"/>
      <c r="S555" s="723"/>
      <c r="T555" s="723"/>
    </row>
    <row r="556" spans="1:16" ht="19.5" customHeight="1">
      <c r="A556" s="69"/>
      <c r="B556" s="17"/>
      <c r="C556" s="17"/>
      <c r="D556" s="17"/>
      <c r="E556" s="68"/>
      <c r="F556" s="17"/>
      <c r="K556" s="69"/>
      <c r="L556" s="17"/>
      <c r="M556" s="17"/>
      <c r="N556" s="17"/>
      <c r="O556" s="68"/>
      <c r="P556" s="17"/>
    </row>
    <row r="557" spans="1:16" ht="19.5" customHeight="1">
      <c r="A557" s="69"/>
      <c r="B557" s="17"/>
      <c r="C557" s="17"/>
      <c r="D557" s="17"/>
      <c r="E557" s="68"/>
      <c r="F557" s="17"/>
      <c r="K557" s="69"/>
      <c r="L557" s="17"/>
      <c r="M557" s="17"/>
      <c r="N557" s="17"/>
      <c r="O557" s="68"/>
      <c r="P557" s="17"/>
    </row>
    <row r="558" spans="1:20" ht="19.5" customHeight="1">
      <c r="A558" s="720">
        <f>'全日本予選参加ﾁｰﾑ'!E26</f>
        <v>0</v>
      </c>
      <c r="B558" s="721"/>
      <c r="C558" s="721"/>
      <c r="D558" s="721"/>
      <c r="E558" s="722"/>
      <c r="F558" s="720">
        <f>A558</f>
        <v>0</v>
      </c>
      <c r="G558" s="721"/>
      <c r="H558" s="721"/>
      <c r="I558" s="721"/>
      <c r="J558" s="721"/>
      <c r="K558" s="720">
        <f>'全日本予選参加ﾁｰﾑ'!K26</f>
        <v>0</v>
      </c>
      <c r="L558" s="721"/>
      <c r="M558" s="721"/>
      <c r="N558" s="721"/>
      <c r="O558" s="722"/>
      <c r="P558" s="720">
        <f>K558</f>
        <v>0</v>
      </c>
      <c r="Q558" s="721"/>
      <c r="R558" s="721"/>
      <c r="S558" s="721"/>
      <c r="T558" s="721"/>
    </row>
    <row r="559" spans="1:16" ht="19.5" customHeight="1">
      <c r="A559" s="69"/>
      <c r="B559" s="17"/>
      <c r="C559" s="17"/>
      <c r="D559" s="17"/>
      <c r="E559" s="68"/>
      <c r="F559" s="17"/>
      <c r="K559" s="69"/>
      <c r="L559" s="17"/>
      <c r="M559" s="17"/>
      <c r="N559" s="17"/>
      <c r="O559" s="68"/>
      <c r="P559" s="17"/>
    </row>
    <row r="560" spans="1:17" s="7" customFormat="1" ht="19.5" customHeight="1">
      <c r="A560" s="70"/>
      <c r="B560" s="71" t="s">
        <v>75</v>
      </c>
      <c r="C560" s="70"/>
      <c r="D560" s="70"/>
      <c r="E560" s="72"/>
      <c r="F560" s="70"/>
      <c r="G560" s="71" t="str">
        <f>$B$8</f>
        <v>但し、</v>
      </c>
      <c r="K560" s="70"/>
      <c r="L560" s="71" t="s">
        <v>75</v>
      </c>
      <c r="M560" s="70"/>
      <c r="N560" s="70"/>
      <c r="O560" s="72"/>
      <c r="P560" s="70"/>
      <c r="Q560" s="71" t="str">
        <f>$B$8</f>
        <v>但し、</v>
      </c>
    </row>
    <row r="561" spans="1:17" s="7" customFormat="1" ht="19.5" customHeight="1">
      <c r="A561" s="70"/>
      <c r="B561" s="71" t="str">
        <f>'全日本予選参加ﾁｰﾑ'!$N$2</f>
        <v>第3回宮古地区大会３・４年生大会</v>
      </c>
      <c r="C561" s="70"/>
      <c r="D561" s="70"/>
      <c r="E561" s="72"/>
      <c r="F561" s="70"/>
      <c r="G561" s="71" t="str">
        <f>$B$9</f>
        <v>第3回宮古地区大会３・４年生大会</v>
      </c>
      <c r="K561" s="70"/>
      <c r="L561" s="71" t="str">
        <f>'全日本予選参加ﾁｰﾑ'!$N$2</f>
        <v>第3回宮古地区大会３・４年生大会</v>
      </c>
      <c r="M561" s="70"/>
      <c r="N561" s="70"/>
      <c r="O561" s="72"/>
      <c r="P561" s="70"/>
      <c r="Q561" s="71" t="str">
        <f>$B$9</f>
        <v>第3回宮古地区大会３・４年生大会</v>
      </c>
    </row>
    <row r="562" spans="1:17" s="7" customFormat="1" ht="19.5" customHeight="1">
      <c r="A562" s="70"/>
      <c r="B562" s="71" t="str">
        <f>'全日本予選参加ﾁｰﾑ'!$N$3</f>
        <v>第44回新報児童オリンピックU-１０地区大会</v>
      </c>
      <c r="C562" s="71"/>
      <c r="D562" s="70"/>
      <c r="E562" s="72"/>
      <c r="F562" s="70"/>
      <c r="G562" s="71" t="str">
        <f>$B$10</f>
        <v>第44回新報児童オリンピックU-１０地区大会</v>
      </c>
      <c r="K562" s="70"/>
      <c r="L562" s="71" t="str">
        <f>'全日本予選参加ﾁｰﾑ'!$N$3</f>
        <v>第44回新報児童オリンピックU-１０地区大会</v>
      </c>
      <c r="M562" s="71"/>
      <c r="N562" s="70"/>
      <c r="O562" s="72"/>
      <c r="P562" s="70"/>
      <c r="Q562" s="71" t="str">
        <f>$B$10</f>
        <v>第44回新報児童オリンピックU-１０地区大会</v>
      </c>
    </row>
    <row r="563" spans="1:17" s="7" customFormat="1" ht="19.5" customHeight="1">
      <c r="A563" s="70"/>
      <c r="B563" s="71" t="str">
        <f>'全日本予選参加ﾁｰﾑ'!$N$4</f>
        <v>参加料として</v>
      </c>
      <c r="C563" s="71"/>
      <c r="D563" s="70"/>
      <c r="E563" s="72"/>
      <c r="F563" s="70"/>
      <c r="G563" s="71" t="str">
        <f>$B$11</f>
        <v>参加料として</v>
      </c>
      <c r="K563" s="70"/>
      <c r="L563" s="71" t="str">
        <f>'全日本予選参加ﾁｰﾑ'!$N$4</f>
        <v>参加料として</v>
      </c>
      <c r="M563" s="71"/>
      <c r="N563" s="70"/>
      <c r="O563" s="72"/>
      <c r="P563" s="70"/>
      <c r="Q563" s="71" t="str">
        <f>$B$11</f>
        <v>参加料として</v>
      </c>
    </row>
    <row r="564" spans="1:17" s="7" customFormat="1" ht="19.5" customHeight="1">
      <c r="A564" s="70"/>
      <c r="B564" s="71">
        <f>'全日本予選参加ﾁｰﾑ'!$N$5</f>
        <v>0</v>
      </c>
      <c r="C564" s="70"/>
      <c r="D564" s="70"/>
      <c r="E564" s="72"/>
      <c r="F564" s="70"/>
      <c r="G564" s="71">
        <f aca="true" t="shared" si="46" ref="G564:G576">$B564</f>
        <v>0</v>
      </c>
      <c r="K564" s="70"/>
      <c r="L564" s="71">
        <f>'全日本予選参加ﾁｰﾑ'!$N$5</f>
        <v>0</v>
      </c>
      <c r="M564" s="70"/>
      <c r="N564" s="70"/>
      <c r="O564" s="72"/>
      <c r="P564" s="70"/>
      <c r="Q564" s="71">
        <f aca="true" t="shared" si="47" ref="Q564:Q576">$B564</f>
        <v>0</v>
      </c>
    </row>
    <row r="565" spans="1:17" s="7" customFormat="1" ht="19.5" customHeight="1">
      <c r="A565" s="70"/>
      <c r="B565" s="71">
        <f>'全日本予選参加ﾁｰﾑ'!$N$6</f>
        <v>0</v>
      </c>
      <c r="C565" s="70"/>
      <c r="D565" s="70"/>
      <c r="E565" s="72"/>
      <c r="F565" s="70"/>
      <c r="G565" s="71">
        <f t="shared" si="46"/>
        <v>0</v>
      </c>
      <c r="K565" s="70"/>
      <c r="L565" s="71">
        <f>'全日本予選参加ﾁｰﾑ'!$N$6</f>
        <v>0</v>
      </c>
      <c r="M565" s="70"/>
      <c r="N565" s="70"/>
      <c r="O565" s="72"/>
      <c r="P565" s="70"/>
      <c r="Q565" s="71">
        <f t="shared" si="47"/>
        <v>0</v>
      </c>
    </row>
    <row r="566" spans="1:17" s="7" customFormat="1" ht="19.5" customHeight="1">
      <c r="A566" s="70"/>
      <c r="B566" s="71">
        <f>'全日本予選参加ﾁｰﾑ'!$N$7</f>
        <v>0</v>
      </c>
      <c r="C566" s="70"/>
      <c r="D566" s="70"/>
      <c r="E566" s="72"/>
      <c r="F566" s="70"/>
      <c r="G566" s="71">
        <f t="shared" si="46"/>
        <v>0</v>
      </c>
      <c r="K566" s="70"/>
      <c r="L566" s="71">
        <f>'全日本予選参加ﾁｰﾑ'!$N$7</f>
        <v>0</v>
      </c>
      <c r="M566" s="70"/>
      <c r="N566" s="70"/>
      <c r="O566" s="72"/>
      <c r="P566" s="70"/>
      <c r="Q566" s="71">
        <f t="shared" si="47"/>
        <v>0</v>
      </c>
    </row>
    <row r="567" spans="1:17" s="7" customFormat="1" ht="19.5" customHeight="1">
      <c r="A567" s="70"/>
      <c r="B567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567" s="70"/>
      <c r="D567" s="70"/>
      <c r="E567" s="72"/>
      <c r="F567" s="70"/>
      <c r="G567" s="71" t="str">
        <f t="shared" si="46"/>
        <v>入金日　平成5年　4月30日　日曜日</v>
      </c>
      <c r="K567" s="70"/>
      <c r="L567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567" s="70"/>
      <c r="N567" s="70"/>
      <c r="O567" s="72"/>
      <c r="P567" s="70"/>
      <c r="Q567" s="71" t="str">
        <f t="shared" si="47"/>
        <v>入金日　平成5年　4月30日　日曜日</v>
      </c>
    </row>
    <row r="568" spans="1:17" s="7" customFormat="1" ht="19.5" customHeight="1">
      <c r="A568" s="70"/>
      <c r="B568" s="71">
        <f>'全日本予選参加ﾁｰﾑ'!$N$9</f>
        <v>0</v>
      </c>
      <c r="C568" s="70"/>
      <c r="D568" s="70"/>
      <c r="E568" s="72"/>
      <c r="F568" s="70"/>
      <c r="G568" s="71">
        <f t="shared" si="46"/>
        <v>0</v>
      </c>
      <c r="K568" s="70"/>
      <c r="L568" s="71">
        <f>'全日本予選参加ﾁｰﾑ'!$N$9</f>
        <v>0</v>
      </c>
      <c r="M568" s="70"/>
      <c r="N568" s="70"/>
      <c r="O568" s="72"/>
      <c r="P568" s="70"/>
      <c r="Q568" s="71">
        <f t="shared" si="47"/>
        <v>0</v>
      </c>
    </row>
    <row r="569" spans="1:17" s="7" customFormat="1" ht="19.5" customHeight="1">
      <c r="A569" s="70"/>
      <c r="B569" s="71" t="s">
        <v>76</v>
      </c>
      <c r="C569" s="70"/>
      <c r="D569" s="70"/>
      <c r="E569" s="72"/>
      <c r="F569" s="70"/>
      <c r="G569" s="71" t="str">
        <f t="shared" si="46"/>
        <v>上記正に領収致しました。</v>
      </c>
      <c r="K569" s="70"/>
      <c r="L569" s="71" t="s">
        <v>76</v>
      </c>
      <c r="M569" s="70"/>
      <c r="N569" s="70"/>
      <c r="O569" s="72"/>
      <c r="P569" s="70"/>
      <c r="Q569" s="71" t="str">
        <f t="shared" si="47"/>
        <v>上記正に領収致しました。</v>
      </c>
    </row>
    <row r="570" spans="1:17" s="7" customFormat="1" ht="19.5" customHeight="1">
      <c r="A570" s="70"/>
      <c r="B570" s="71">
        <f>'全日本予選参加ﾁｰﾑ'!$N$11</f>
        <v>0</v>
      </c>
      <c r="C570" s="70"/>
      <c r="D570" s="70"/>
      <c r="E570" s="72"/>
      <c r="F570" s="70"/>
      <c r="G570" s="71">
        <f t="shared" si="46"/>
        <v>0</v>
      </c>
      <c r="K570" s="70"/>
      <c r="L570" s="71">
        <f>'全日本予選参加ﾁｰﾑ'!$N$11</f>
        <v>0</v>
      </c>
      <c r="M570" s="70"/>
      <c r="N570" s="70"/>
      <c r="O570" s="72"/>
      <c r="P570" s="70"/>
      <c r="Q570" s="71">
        <f t="shared" si="47"/>
        <v>0</v>
      </c>
    </row>
    <row r="571" spans="1:17" s="7" customFormat="1" ht="19.5" customHeight="1">
      <c r="A571" s="70"/>
      <c r="B571" s="71" t="str">
        <f>'全日本予選参加ﾁｰﾑ'!$N$12</f>
        <v>宮古地区小学生バレーボール連盟</v>
      </c>
      <c r="C571" s="70"/>
      <c r="D571" s="70"/>
      <c r="E571" s="72"/>
      <c r="F571" s="70"/>
      <c r="G571" s="71" t="str">
        <f t="shared" si="46"/>
        <v>宮古地区小学生バレーボール連盟</v>
      </c>
      <c r="K571" s="70"/>
      <c r="L571" s="71" t="str">
        <f>'全日本予選参加ﾁｰﾑ'!$N$12</f>
        <v>宮古地区小学生バレーボール連盟</v>
      </c>
      <c r="M571" s="70"/>
      <c r="N571" s="70"/>
      <c r="O571" s="72"/>
      <c r="P571" s="70"/>
      <c r="Q571" s="71" t="str">
        <f t="shared" si="47"/>
        <v>宮古地区小学生バレーボール連盟</v>
      </c>
    </row>
    <row r="572" spans="1:17" s="7" customFormat="1" ht="19.5" customHeight="1">
      <c r="A572" s="70"/>
      <c r="B572" s="71" t="str">
        <f>'全日本予選参加ﾁｰﾑ'!$N$13&amp;" 　印"</f>
        <v>会　　長　　漢那　則朋 　印</v>
      </c>
      <c r="C572" s="70"/>
      <c r="D572" s="70"/>
      <c r="E572" s="72"/>
      <c r="F572" s="70"/>
      <c r="G572" s="71" t="str">
        <f t="shared" si="46"/>
        <v>会　　長　　漢那　則朋 　印</v>
      </c>
      <c r="K572" s="70"/>
      <c r="L572" s="71" t="str">
        <f>'全日本予選参加ﾁｰﾑ'!$N$13&amp;" 　印"</f>
        <v>会　　長　　漢那　則朋 　印</v>
      </c>
      <c r="M572" s="70"/>
      <c r="N572" s="70"/>
      <c r="O572" s="72"/>
      <c r="P572" s="70"/>
      <c r="Q572" s="71" t="str">
        <f t="shared" si="47"/>
        <v>会　　長　　漢那　則朋 　印</v>
      </c>
    </row>
    <row r="573" spans="1:17" s="7" customFormat="1" ht="19.5" customHeight="1">
      <c r="A573" s="70"/>
      <c r="B573" s="71">
        <f>'全日本予選参加ﾁｰﾑ'!$N$14</f>
        <v>0</v>
      </c>
      <c r="C573" s="70"/>
      <c r="D573" s="70"/>
      <c r="E573" s="72"/>
      <c r="F573" s="70"/>
      <c r="G573" s="71">
        <f t="shared" si="46"/>
        <v>0</v>
      </c>
      <c r="K573" s="70"/>
      <c r="L573" s="71">
        <f>'全日本予選参加ﾁｰﾑ'!$N$14</f>
        <v>0</v>
      </c>
      <c r="M573" s="70"/>
      <c r="N573" s="70"/>
      <c r="O573" s="72"/>
      <c r="P573" s="70"/>
      <c r="Q573" s="71">
        <f t="shared" si="47"/>
        <v>0</v>
      </c>
    </row>
    <row r="574" spans="1:17" s="7" customFormat="1" ht="19.5" customHeight="1">
      <c r="A574" s="70"/>
      <c r="B574" s="71">
        <f>'全日本予選参加ﾁｰﾑ'!$N$15</f>
        <v>0</v>
      </c>
      <c r="C574" s="70"/>
      <c r="D574" s="70"/>
      <c r="E574" s="72"/>
      <c r="F574" s="70"/>
      <c r="G574" s="71">
        <f t="shared" si="46"/>
        <v>0</v>
      </c>
      <c r="K574" s="70"/>
      <c r="L574" s="71">
        <f>'全日本予選参加ﾁｰﾑ'!$N$15</f>
        <v>0</v>
      </c>
      <c r="M574" s="70"/>
      <c r="N574" s="70"/>
      <c r="O574" s="72"/>
      <c r="P574" s="70"/>
      <c r="Q574" s="71">
        <f t="shared" si="47"/>
        <v>0</v>
      </c>
    </row>
    <row r="575" spans="1:17" ht="19.5" customHeight="1">
      <c r="A575" s="17"/>
      <c r="B575" s="71">
        <f>'全日本予選参加ﾁｰﾑ'!$N$16</f>
        <v>0</v>
      </c>
      <c r="C575" s="17"/>
      <c r="D575" s="17"/>
      <c r="E575" s="68"/>
      <c r="F575" s="17"/>
      <c r="G575" s="71">
        <f t="shared" si="46"/>
        <v>0</v>
      </c>
      <c r="K575" s="17"/>
      <c r="L575" s="71">
        <f>'全日本予選参加ﾁｰﾑ'!$N$16</f>
        <v>0</v>
      </c>
      <c r="M575" s="17"/>
      <c r="N575" s="17"/>
      <c r="O575" s="68"/>
      <c r="P575" s="17"/>
      <c r="Q575" s="71">
        <f t="shared" si="47"/>
        <v>0</v>
      </c>
    </row>
    <row r="576" spans="1:17" ht="19.5" customHeight="1">
      <c r="A576" s="17"/>
      <c r="B576" s="71">
        <f>'全日本予選参加ﾁｰﾑ'!$N$17</f>
        <v>0</v>
      </c>
      <c r="C576" s="17"/>
      <c r="D576" s="17"/>
      <c r="E576" s="68"/>
      <c r="F576" s="17"/>
      <c r="G576" s="71">
        <f t="shared" si="46"/>
        <v>0</v>
      </c>
      <c r="K576" s="17"/>
      <c r="L576" s="71">
        <f>'全日本予選参加ﾁｰﾑ'!$N$17</f>
        <v>0</v>
      </c>
      <c r="M576" s="17"/>
      <c r="N576" s="17"/>
      <c r="O576" s="68"/>
      <c r="P576" s="17"/>
      <c r="Q576" s="71">
        <f t="shared" si="47"/>
        <v>0</v>
      </c>
    </row>
    <row r="577" spans="1:20" ht="23.25">
      <c r="A577" s="726" t="s">
        <v>74</v>
      </c>
      <c r="B577" s="726"/>
      <c r="C577" s="726"/>
      <c r="D577" s="726"/>
      <c r="E577" s="727"/>
      <c r="F577" s="726" t="s">
        <v>66</v>
      </c>
      <c r="G577" s="726"/>
      <c r="H577" s="726"/>
      <c r="I577" s="726"/>
      <c r="J577" s="726"/>
      <c r="K577" s="726" t="s">
        <v>74</v>
      </c>
      <c r="L577" s="726"/>
      <c r="M577" s="726"/>
      <c r="N577" s="726"/>
      <c r="O577" s="727"/>
      <c r="P577" s="726" t="s">
        <v>66</v>
      </c>
      <c r="Q577" s="726"/>
      <c r="R577" s="726"/>
      <c r="S577" s="726"/>
      <c r="T577" s="726"/>
    </row>
    <row r="578" spans="1:16" ht="24" customHeight="1">
      <c r="A578" s="67"/>
      <c r="B578" s="17"/>
      <c r="C578" s="17"/>
      <c r="D578" s="17"/>
      <c r="E578" s="68"/>
      <c r="F578" s="17"/>
      <c r="K578" s="67"/>
      <c r="L578" s="17"/>
      <c r="M578" s="17"/>
      <c r="N578" s="17"/>
      <c r="O578" s="68"/>
      <c r="P578" s="17"/>
    </row>
    <row r="579" spans="1:20" ht="23.25">
      <c r="A579" s="723" t="str">
        <f>'全日本予選参加ﾁｰﾑ'!C27&amp;"　"&amp;'全日本予選参加ﾁｰﾑ'!D27&amp;"　様"</f>
        <v>　　様</v>
      </c>
      <c r="B579" s="724"/>
      <c r="C579" s="724"/>
      <c r="D579" s="724"/>
      <c r="E579" s="725"/>
      <c r="F579" s="723" t="str">
        <f>A579</f>
        <v>　　様</v>
      </c>
      <c r="G579" s="723"/>
      <c r="H579" s="723"/>
      <c r="I579" s="723"/>
      <c r="J579" s="723"/>
      <c r="K579" s="723" t="str">
        <f>'全日本予選参加ﾁｰﾑ'!I27&amp;"　"&amp;'全日本予選参加ﾁｰﾑ'!J27&amp;"　様"</f>
        <v>　　様</v>
      </c>
      <c r="L579" s="724"/>
      <c r="M579" s="724"/>
      <c r="N579" s="724"/>
      <c r="O579" s="725"/>
      <c r="P579" s="723" t="str">
        <f>K579</f>
        <v>　　様</v>
      </c>
      <c r="Q579" s="723"/>
      <c r="R579" s="723"/>
      <c r="S579" s="723"/>
      <c r="T579" s="723"/>
    </row>
    <row r="580" spans="1:16" ht="19.5" customHeight="1">
      <c r="A580" s="69"/>
      <c r="B580" s="17"/>
      <c r="C580" s="17"/>
      <c r="D580" s="17"/>
      <c r="E580" s="68"/>
      <c r="F580" s="17"/>
      <c r="K580" s="69"/>
      <c r="L580" s="17"/>
      <c r="M580" s="17"/>
      <c r="N580" s="17"/>
      <c r="O580" s="68"/>
      <c r="P580" s="17"/>
    </row>
    <row r="581" spans="1:16" ht="19.5" customHeight="1">
      <c r="A581" s="69"/>
      <c r="B581" s="17"/>
      <c r="C581" s="17"/>
      <c r="D581" s="17"/>
      <c r="E581" s="68"/>
      <c r="F581" s="17"/>
      <c r="K581" s="69"/>
      <c r="L581" s="17"/>
      <c r="M581" s="17"/>
      <c r="N581" s="17"/>
      <c r="O581" s="68"/>
      <c r="P581" s="17"/>
    </row>
    <row r="582" spans="1:20" ht="19.5" customHeight="1">
      <c r="A582" s="720">
        <f>'全日本予選参加ﾁｰﾑ'!E27</f>
        <v>0</v>
      </c>
      <c r="B582" s="721"/>
      <c r="C582" s="721"/>
      <c r="D582" s="721"/>
      <c r="E582" s="722"/>
      <c r="F582" s="720">
        <f>A582</f>
        <v>0</v>
      </c>
      <c r="G582" s="721"/>
      <c r="H582" s="721"/>
      <c r="I582" s="721"/>
      <c r="J582" s="721"/>
      <c r="K582" s="720" t="e">
        <f>全日本予選参加ﾁｰﾑ!#REF!</f>
        <v>#REF!</v>
      </c>
      <c r="L582" s="721"/>
      <c r="M582" s="721"/>
      <c r="N582" s="721"/>
      <c r="O582" s="722"/>
      <c r="P582" s="720" t="e">
        <f>K582</f>
        <v>#REF!</v>
      </c>
      <c r="Q582" s="721"/>
      <c r="R582" s="721"/>
      <c r="S582" s="721"/>
      <c r="T582" s="721"/>
    </row>
    <row r="583" spans="1:16" ht="19.5" customHeight="1">
      <c r="A583" s="69"/>
      <c r="B583" s="17"/>
      <c r="C583" s="17"/>
      <c r="D583" s="17"/>
      <c r="E583" s="68"/>
      <c r="F583" s="17"/>
      <c r="K583" s="69"/>
      <c r="L583" s="17"/>
      <c r="M583" s="17"/>
      <c r="N583" s="17"/>
      <c r="O583" s="68"/>
      <c r="P583" s="17"/>
    </row>
    <row r="584" spans="1:17" s="7" customFormat="1" ht="19.5" customHeight="1">
      <c r="A584" s="70"/>
      <c r="B584" s="71" t="s">
        <v>75</v>
      </c>
      <c r="C584" s="70"/>
      <c r="D584" s="70"/>
      <c r="E584" s="72"/>
      <c r="F584" s="70"/>
      <c r="G584" s="71" t="str">
        <f>$B$8</f>
        <v>但し、</v>
      </c>
      <c r="K584" s="70"/>
      <c r="L584" s="71" t="s">
        <v>75</v>
      </c>
      <c r="M584" s="70"/>
      <c r="N584" s="70"/>
      <c r="O584" s="72"/>
      <c r="P584" s="70"/>
      <c r="Q584" s="71" t="str">
        <f>$B$8</f>
        <v>但し、</v>
      </c>
    </row>
    <row r="585" spans="1:17" s="7" customFormat="1" ht="19.5" customHeight="1">
      <c r="A585" s="70"/>
      <c r="B585" s="71" t="str">
        <f>'全日本予選参加ﾁｰﾑ'!$N$2</f>
        <v>第3回宮古地区大会３・４年生大会</v>
      </c>
      <c r="C585" s="70"/>
      <c r="D585" s="70"/>
      <c r="E585" s="72"/>
      <c r="F585" s="70"/>
      <c r="G585" s="71" t="str">
        <f>$B$9</f>
        <v>第3回宮古地区大会３・４年生大会</v>
      </c>
      <c r="K585" s="70"/>
      <c r="L585" s="71" t="str">
        <f>'全日本予選参加ﾁｰﾑ'!$N$2</f>
        <v>第3回宮古地区大会３・４年生大会</v>
      </c>
      <c r="M585" s="70"/>
      <c r="N585" s="70"/>
      <c r="O585" s="72"/>
      <c r="P585" s="70"/>
      <c r="Q585" s="71" t="str">
        <f>$B$9</f>
        <v>第3回宮古地区大会３・４年生大会</v>
      </c>
    </row>
    <row r="586" spans="1:17" s="7" customFormat="1" ht="19.5" customHeight="1">
      <c r="A586" s="70"/>
      <c r="B586" s="71" t="str">
        <f>'全日本予選参加ﾁｰﾑ'!$N$3</f>
        <v>第44回新報児童オリンピックU-１０地区大会</v>
      </c>
      <c r="C586" s="71"/>
      <c r="D586" s="70"/>
      <c r="E586" s="72"/>
      <c r="F586" s="70"/>
      <c r="G586" s="71" t="str">
        <f>$B$10</f>
        <v>第44回新報児童オリンピックU-１０地区大会</v>
      </c>
      <c r="K586" s="70"/>
      <c r="L586" s="71" t="str">
        <f>'全日本予選参加ﾁｰﾑ'!$N$3</f>
        <v>第44回新報児童オリンピックU-１０地区大会</v>
      </c>
      <c r="M586" s="71"/>
      <c r="N586" s="70"/>
      <c r="O586" s="72"/>
      <c r="P586" s="70"/>
      <c r="Q586" s="71" t="str">
        <f>$B$10</f>
        <v>第44回新報児童オリンピックU-１０地区大会</v>
      </c>
    </row>
    <row r="587" spans="1:17" s="7" customFormat="1" ht="19.5" customHeight="1">
      <c r="A587" s="70"/>
      <c r="B587" s="71" t="str">
        <f>'全日本予選参加ﾁｰﾑ'!$N$4</f>
        <v>参加料として</v>
      </c>
      <c r="C587" s="71"/>
      <c r="D587" s="70"/>
      <c r="E587" s="72"/>
      <c r="F587" s="70"/>
      <c r="G587" s="71" t="str">
        <f>$B$11</f>
        <v>参加料として</v>
      </c>
      <c r="K587" s="70"/>
      <c r="L587" s="71" t="str">
        <f>'全日本予選参加ﾁｰﾑ'!$N$4</f>
        <v>参加料として</v>
      </c>
      <c r="M587" s="71"/>
      <c r="N587" s="70"/>
      <c r="O587" s="72"/>
      <c r="P587" s="70"/>
      <c r="Q587" s="71" t="str">
        <f>$B$11</f>
        <v>参加料として</v>
      </c>
    </row>
    <row r="588" spans="1:17" s="7" customFormat="1" ht="19.5" customHeight="1">
      <c r="A588" s="70"/>
      <c r="B588" s="71">
        <f>'全日本予選参加ﾁｰﾑ'!$N$5</f>
        <v>0</v>
      </c>
      <c r="C588" s="70"/>
      <c r="D588" s="70"/>
      <c r="E588" s="72"/>
      <c r="F588" s="70"/>
      <c r="G588" s="71">
        <f aca="true" t="shared" si="48" ref="G588:G600">$B588</f>
        <v>0</v>
      </c>
      <c r="K588" s="70"/>
      <c r="L588" s="71">
        <f>'全日本予選参加ﾁｰﾑ'!$N$5</f>
        <v>0</v>
      </c>
      <c r="M588" s="70"/>
      <c r="N588" s="70"/>
      <c r="O588" s="72"/>
      <c r="P588" s="70"/>
      <c r="Q588" s="71">
        <f aca="true" t="shared" si="49" ref="Q588:Q600">$B588</f>
        <v>0</v>
      </c>
    </row>
    <row r="589" spans="1:17" s="7" customFormat="1" ht="19.5" customHeight="1">
      <c r="A589" s="70"/>
      <c r="B589" s="71">
        <f>'全日本予選参加ﾁｰﾑ'!$N$6</f>
        <v>0</v>
      </c>
      <c r="C589" s="70"/>
      <c r="D589" s="70"/>
      <c r="E589" s="72"/>
      <c r="F589" s="70"/>
      <c r="G589" s="71">
        <f t="shared" si="48"/>
        <v>0</v>
      </c>
      <c r="K589" s="70"/>
      <c r="L589" s="71">
        <f>'全日本予選参加ﾁｰﾑ'!$N$6</f>
        <v>0</v>
      </c>
      <c r="M589" s="70"/>
      <c r="N589" s="70"/>
      <c r="O589" s="72"/>
      <c r="P589" s="70"/>
      <c r="Q589" s="71">
        <f t="shared" si="49"/>
        <v>0</v>
      </c>
    </row>
    <row r="590" spans="1:17" s="7" customFormat="1" ht="19.5" customHeight="1">
      <c r="A590" s="70"/>
      <c r="B590" s="71">
        <f>'全日本予選参加ﾁｰﾑ'!$N$7</f>
        <v>0</v>
      </c>
      <c r="C590" s="70"/>
      <c r="D590" s="70"/>
      <c r="E590" s="72"/>
      <c r="F590" s="70"/>
      <c r="G590" s="71">
        <f t="shared" si="48"/>
        <v>0</v>
      </c>
      <c r="K590" s="70"/>
      <c r="L590" s="71">
        <f>'全日本予選参加ﾁｰﾑ'!$N$7</f>
        <v>0</v>
      </c>
      <c r="M590" s="70"/>
      <c r="N590" s="70"/>
      <c r="O590" s="72"/>
      <c r="P590" s="70"/>
      <c r="Q590" s="71">
        <f t="shared" si="49"/>
        <v>0</v>
      </c>
    </row>
    <row r="591" spans="1:17" s="7" customFormat="1" ht="19.5" customHeight="1">
      <c r="A591" s="70"/>
      <c r="B591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C591" s="70"/>
      <c r="D591" s="70"/>
      <c r="E591" s="72"/>
      <c r="F591" s="70"/>
      <c r="G591" s="71" t="str">
        <f t="shared" si="48"/>
        <v>入金日　平成5年　4月30日　日曜日</v>
      </c>
      <c r="K591" s="70"/>
      <c r="L591" s="71" t="str">
        <f>"入金日　"&amp;"平成"&amp;'全日本予選参加ﾁｰﾑ'!$O$8&amp;"年　"&amp;'全日本予選参加ﾁｰﾑ'!$Q$8&amp;"月"&amp;'全日本予選参加ﾁｰﾑ'!$S$8&amp;"日　"&amp;'全日本予選参加ﾁｰﾑ'!$U$8</f>
        <v>入金日　平成5年　4月30日　日曜日</v>
      </c>
      <c r="M591" s="70"/>
      <c r="N591" s="70"/>
      <c r="O591" s="72"/>
      <c r="P591" s="70"/>
      <c r="Q591" s="71" t="str">
        <f t="shared" si="49"/>
        <v>入金日　平成5年　4月30日　日曜日</v>
      </c>
    </row>
    <row r="592" spans="1:17" s="7" customFormat="1" ht="19.5" customHeight="1">
      <c r="A592" s="70"/>
      <c r="B592" s="71">
        <f>'全日本予選参加ﾁｰﾑ'!$N$9</f>
        <v>0</v>
      </c>
      <c r="C592" s="70"/>
      <c r="D592" s="70"/>
      <c r="E592" s="72"/>
      <c r="F592" s="70"/>
      <c r="G592" s="71">
        <f t="shared" si="48"/>
        <v>0</v>
      </c>
      <c r="K592" s="70"/>
      <c r="L592" s="71">
        <f>'全日本予選参加ﾁｰﾑ'!$N$9</f>
        <v>0</v>
      </c>
      <c r="M592" s="70"/>
      <c r="N592" s="70"/>
      <c r="O592" s="72"/>
      <c r="P592" s="70"/>
      <c r="Q592" s="71">
        <f t="shared" si="49"/>
        <v>0</v>
      </c>
    </row>
    <row r="593" spans="1:17" s="7" customFormat="1" ht="19.5" customHeight="1">
      <c r="A593" s="70"/>
      <c r="B593" s="71" t="s">
        <v>76</v>
      </c>
      <c r="C593" s="70"/>
      <c r="D593" s="70"/>
      <c r="E593" s="72"/>
      <c r="F593" s="70"/>
      <c r="G593" s="71" t="str">
        <f t="shared" si="48"/>
        <v>上記正に領収致しました。</v>
      </c>
      <c r="K593" s="70"/>
      <c r="L593" s="71" t="s">
        <v>76</v>
      </c>
      <c r="M593" s="70"/>
      <c r="N593" s="70"/>
      <c r="O593" s="72"/>
      <c r="P593" s="70"/>
      <c r="Q593" s="71" t="str">
        <f t="shared" si="49"/>
        <v>上記正に領収致しました。</v>
      </c>
    </row>
    <row r="594" spans="1:17" s="7" customFormat="1" ht="19.5" customHeight="1">
      <c r="A594" s="70"/>
      <c r="B594" s="71">
        <f>'全日本予選参加ﾁｰﾑ'!$N$11</f>
        <v>0</v>
      </c>
      <c r="C594" s="70"/>
      <c r="D594" s="70"/>
      <c r="E594" s="72"/>
      <c r="F594" s="70"/>
      <c r="G594" s="71">
        <f t="shared" si="48"/>
        <v>0</v>
      </c>
      <c r="K594" s="70"/>
      <c r="L594" s="71">
        <f>'全日本予選参加ﾁｰﾑ'!$N$11</f>
        <v>0</v>
      </c>
      <c r="M594" s="70"/>
      <c r="N594" s="70"/>
      <c r="O594" s="72"/>
      <c r="P594" s="70"/>
      <c r="Q594" s="71">
        <f t="shared" si="49"/>
        <v>0</v>
      </c>
    </row>
    <row r="595" spans="1:17" s="7" customFormat="1" ht="19.5" customHeight="1">
      <c r="A595" s="70"/>
      <c r="B595" s="71" t="str">
        <f>'全日本予選参加ﾁｰﾑ'!$N$12</f>
        <v>宮古地区小学生バレーボール連盟</v>
      </c>
      <c r="C595" s="70"/>
      <c r="D595" s="70"/>
      <c r="E595" s="72"/>
      <c r="F595" s="70"/>
      <c r="G595" s="71" t="str">
        <f t="shared" si="48"/>
        <v>宮古地区小学生バレーボール連盟</v>
      </c>
      <c r="K595" s="70"/>
      <c r="L595" s="71" t="str">
        <f>'全日本予選参加ﾁｰﾑ'!$N$12</f>
        <v>宮古地区小学生バレーボール連盟</v>
      </c>
      <c r="M595" s="70"/>
      <c r="N595" s="70"/>
      <c r="O595" s="72"/>
      <c r="P595" s="70"/>
      <c r="Q595" s="71" t="str">
        <f t="shared" si="49"/>
        <v>宮古地区小学生バレーボール連盟</v>
      </c>
    </row>
    <row r="596" spans="1:17" s="7" customFormat="1" ht="19.5" customHeight="1">
      <c r="A596" s="70"/>
      <c r="B596" s="71" t="str">
        <f>'全日本予選参加ﾁｰﾑ'!$N$13&amp;" 　印"</f>
        <v>会　　長　　漢那　則朋 　印</v>
      </c>
      <c r="C596" s="70"/>
      <c r="D596" s="70"/>
      <c r="E596" s="72"/>
      <c r="F596" s="70"/>
      <c r="G596" s="71" t="str">
        <f t="shared" si="48"/>
        <v>会　　長　　漢那　則朋 　印</v>
      </c>
      <c r="K596" s="70"/>
      <c r="L596" s="71" t="str">
        <f>'全日本予選参加ﾁｰﾑ'!$N$13&amp;" 　印"</f>
        <v>会　　長　　漢那　則朋 　印</v>
      </c>
      <c r="M596" s="70"/>
      <c r="N596" s="70"/>
      <c r="O596" s="72"/>
      <c r="P596" s="70"/>
      <c r="Q596" s="71" t="str">
        <f t="shared" si="49"/>
        <v>会　　長　　漢那　則朋 　印</v>
      </c>
    </row>
    <row r="597" spans="1:17" s="7" customFormat="1" ht="19.5" customHeight="1">
      <c r="A597" s="70"/>
      <c r="B597" s="71">
        <f>'全日本予選参加ﾁｰﾑ'!$N$14</f>
        <v>0</v>
      </c>
      <c r="C597" s="70"/>
      <c r="D597" s="70"/>
      <c r="E597" s="72"/>
      <c r="F597" s="70"/>
      <c r="G597" s="71">
        <f t="shared" si="48"/>
        <v>0</v>
      </c>
      <c r="K597" s="70"/>
      <c r="L597" s="71">
        <f>'全日本予選参加ﾁｰﾑ'!$N$14</f>
        <v>0</v>
      </c>
      <c r="M597" s="70"/>
      <c r="N597" s="70"/>
      <c r="O597" s="72"/>
      <c r="P597" s="70"/>
      <c r="Q597" s="71">
        <f t="shared" si="49"/>
        <v>0</v>
      </c>
    </row>
    <row r="598" spans="1:17" s="7" customFormat="1" ht="19.5" customHeight="1">
      <c r="A598" s="70"/>
      <c r="B598" s="71">
        <f>'全日本予選参加ﾁｰﾑ'!$N$15</f>
        <v>0</v>
      </c>
      <c r="C598" s="70"/>
      <c r="D598" s="70"/>
      <c r="E598" s="72"/>
      <c r="F598" s="70"/>
      <c r="G598" s="71">
        <f t="shared" si="48"/>
        <v>0</v>
      </c>
      <c r="K598" s="70"/>
      <c r="L598" s="71">
        <f>'全日本予選参加ﾁｰﾑ'!$N$15</f>
        <v>0</v>
      </c>
      <c r="M598" s="70"/>
      <c r="N598" s="70"/>
      <c r="O598" s="72"/>
      <c r="P598" s="70"/>
      <c r="Q598" s="71">
        <f t="shared" si="49"/>
        <v>0</v>
      </c>
    </row>
    <row r="599" spans="1:17" ht="19.5" customHeight="1">
      <c r="A599" s="17"/>
      <c r="B599" s="71">
        <f>'全日本予選参加ﾁｰﾑ'!$N$16</f>
        <v>0</v>
      </c>
      <c r="C599" s="17"/>
      <c r="D599" s="17"/>
      <c r="E599" s="68"/>
      <c r="F599" s="17"/>
      <c r="G599" s="71">
        <f t="shared" si="48"/>
        <v>0</v>
      </c>
      <c r="K599" s="17"/>
      <c r="L599" s="71">
        <f>'全日本予選参加ﾁｰﾑ'!$N$16</f>
        <v>0</v>
      </c>
      <c r="M599" s="17"/>
      <c r="N599" s="17"/>
      <c r="O599" s="68"/>
      <c r="P599" s="17"/>
      <c r="Q599" s="71">
        <f t="shared" si="49"/>
        <v>0</v>
      </c>
    </row>
    <row r="600" spans="1:17" ht="19.5" customHeight="1">
      <c r="A600" s="17"/>
      <c r="B600" s="71">
        <f>'全日本予選参加ﾁｰﾑ'!$N$17</f>
        <v>0</v>
      </c>
      <c r="C600" s="17"/>
      <c r="D600" s="17"/>
      <c r="E600" s="68"/>
      <c r="F600" s="17"/>
      <c r="G600" s="71">
        <f t="shared" si="48"/>
        <v>0</v>
      </c>
      <c r="K600" s="17"/>
      <c r="L600" s="71">
        <f>'全日本予選参加ﾁｰﾑ'!$N$17</f>
        <v>0</v>
      </c>
      <c r="M600" s="17"/>
      <c r="N600" s="17"/>
      <c r="O600" s="68"/>
      <c r="P600" s="17"/>
      <c r="Q600" s="71">
        <f t="shared" si="49"/>
        <v>0</v>
      </c>
    </row>
  </sheetData>
  <sheetProtection/>
  <mergeCells count="300">
    <mergeCell ref="A582:E582"/>
    <mergeCell ref="F582:J582"/>
    <mergeCell ref="K582:O582"/>
    <mergeCell ref="P582:T582"/>
    <mergeCell ref="A577:E577"/>
    <mergeCell ref="F577:J577"/>
    <mergeCell ref="K577:O577"/>
    <mergeCell ref="P577:T577"/>
    <mergeCell ref="A579:E579"/>
    <mergeCell ref="F579:J579"/>
    <mergeCell ref="K579:O579"/>
    <mergeCell ref="P579:T579"/>
    <mergeCell ref="A555:E555"/>
    <mergeCell ref="F555:J555"/>
    <mergeCell ref="K555:O555"/>
    <mergeCell ref="P555:T555"/>
    <mergeCell ref="A558:E558"/>
    <mergeCell ref="F558:J558"/>
    <mergeCell ref="K558:O558"/>
    <mergeCell ref="P558:T558"/>
    <mergeCell ref="A534:E534"/>
    <mergeCell ref="F534:J534"/>
    <mergeCell ref="K534:O534"/>
    <mergeCell ref="P534:T534"/>
    <mergeCell ref="A553:E553"/>
    <mergeCell ref="F553:J553"/>
    <mergeCell ref="K553:O553"/>
    <mergeCell ref="P553:T553"/>
    <mergeCell ref="A529:E529"/>
    <mergeCell ref="F529:J529"/>
    <mergeCell ref="K529:O529"/>
    <mergeCell ref="P529:T529"/>
    <mergeCell ref="A531:E531"/>
    <mergeCell ref="F531:J531"/>
    <mergeCell ref="K531:O531"/>
    <mergeCell ref="P531:T531"/>
    <mergeCell ref="A507:E507"/>
    <mergeCell ref="F507:J507"/>
    <mergeCell ref="K507:O507"/>
    <mergeCell ref="P507:T507"/>
    <mergeCell ref="A510:E510"/>
    <mergeCell ref="F510:J510"/>
    <mergeCell ref="K510:O510"/>
    <mergeCell ref="P510:T510"/>
    <mergeCell ref="A486:E486"/>
    <mergeCell ref="F486:J486"/>
    <mergeCell ref="K486:O486"/>
    <mergeCell ref="P486:T486"/>
    <mergeCell ref="A505:E505"/>
    <mergeCell ref="F505:J505"/>
    <mergeCell ref="K505:O505"/>
    <mergeCell ref="P505:T505"/>
    <mergeCell ref="A481:E481"/>
    <mergeCell ref="F481:J481"/>
    <mergeCell ref="K481:O481"/>
    <mergeCell ref="P481:T481"/>
    <mergeCell ref="A483:E483"/>
    <mergeCell ref="F483:J483"/>
    <mergeCell ref="K483:O483"/>
    <mergeCell ref="P483:T483"/>
    <mergeCell ref="A459:E459"/>
    <mergeCell ref="F459:J459"/>
    <mergeCell ref="K459:O459"/>
    <mergeCell ref="P459:T459"/>
    <mergeCell ref="A462:E462"/>
    <mergeCell ref="F462:J462"/>
    <mergeCell ref="K462:O462"/>
    <mergeCell ref="P462:T462"/>
    <mergeCell ref="A438:E438"/>
    <mergeCell ref="F438:J438"/>
    <mergeCell ref="K438:O438"/>
    <mergeCell ref="P438:T438"/>
    <mergeCell ref="A457:E457"/>
    <mergeCell ref="F457:J457"/>
    <mergeCell ref="K457:O457"/>
    <mergeCell ref="P457:T457"/>
    <mergeCell ref="A433:E433"/>
    <mergeCell ref="F433:J433"/>
    <mergeCell ref="K433:O433"/>
    <mergeCell ref="P433:T433"/>
    <mergeCell ref="A435:E435"/>
    <mergeCell ref="F435:J435"/>
    <mergeCell ref="K435:O435"/>
    <mergeCell ref="P435:T435"/>
    <mergeCell ref="A411:E411"/>
    <mergeCell ref="F411:J411"/>
    <mergeCell ref="K411:O411"/>
    <mergeCell ref="P411:T411"/>
    <mergeCell ref="A414:E414"/>
    <mergeCell ref="F414:J414"/>
    <mergeCell ref="K414:O414"/>
    <mergeCell ref="P414:T414"/>
    <mergeCell ref="A390:E390"/>
    <mergeCell ref="F390:J390"/>
    <mergeCell ref="K390:O390"/>
    <mergeCell ref="P390:T390"/>
    <mergeCell ref="A409:E409"/>
    <mergeCell ref="F409:J409"/>
    <mergeCell ref="K409:O409"/>
    <mergeCell ref="P409:T409"/>
    <mergeCell ref="A385:E385"/>
    <mergeCell ref="F385:J385"/>
    <mergeCell ref="K385:O385"/>
    <mergeCell ref="P385:T385"/>
    <mergeCell ref="A387:E387"/>
    <mergeCell ref="F387:J387"/>
    <mergeCell ref="K387:O387"/>
    <mergeCell ref="P387:T387"/>
    <mergeCell ref="A363:E363"/>
    <mergeCell ref="F363:J363"/>
    <mergeCell ref="K363:O363"/>
    <mergeCell ref="P363:T363"/>
    <mergeCell ref="A366:E366"/>
    <mergeCell ref="F366:J366"/>
    <mergeCell ref="K366:O366"/>
    <mergeCell ref="P366:T366"/>
    <mergeCell ref="A342:E342"/>
    <mergeCell ref="F342:J342"/>
    <mergeCell ref="K342:O342"/>
    <mergeCell ref="P342:T342"/>
    <mergeCell ref="A361:E361"/>
    <mergeCell ref="F361:J361"/>
    <mergeCell ref="K361:O361"/>
    <mergeCell ref="P361:T361"/>
    <mergeCell ref="A337:E337"/>
    <mergeCell ref="F337:J337"/>
    <mergeCell ref="K337:O337"/>
    <mergeCell ref="P337:T337"/>
    <mergeCell ref="A339:E339"/>
    <mergeCell ref="F339:J339"/>
    <mergeCell ref="K339:O339"/>
    <mergeCell ref="P339:T339"/>
    <mergeCell ref="A315:E315"/>
    <mergeCell ref="F315:J315"/>
    <mergeCell ref="K315:O315"/>
    <mergeCell ref="P315:T315"/>
    <mergeCell ref="A318:E318"/>
    <mergeCell ref="F318:J318"/>
    <mergeCell ref="K318:O318"/>
    <mergeCell ref="P318:T318"/>
    <mergeCell ref="A294:E294"/>
    <mergeCell ref="F294:J294"/>
    <mergeCell ref="K294:O294"/>
    <mergeCell ref="P294:T294"/>
    <mergeCell ref="A313:E313"/>
    <mergeCell ref="F313:J313"/>
    <mergeCell ref="K313:O313"/>
    <mergeCell ref="P313:T313"/>
    <mergeCell ref="A289:E289"/>
    <mergeCell ref="F289:J289"/>
    <mergeCell ref="K289:O289"/>
    <mergeCell ref="P289:T289"/>
    <mergeCell ref="A291:E291"/>
    <mergeCell ref="F291:J291"/>
    <mergeCell ref="K291:O291"/>
    <mergeCell ref="P291:T291"/>
    <mergeCell ref="A267:E267"/>
    <mergeCell ref="F267:J267"/>
    <mergeCell ref="K267:O267"/>
    <mergeCell ref="P267:T267"/>
    <mergeCell ref="A270:E270"/>
    <mergeCell ref="F270:J270"/>
    <mergeCell ref="K270:O270"/>
    <mergeCell ref="P270:T270"/>
    <mergeCell ref="A246:E246"/>
    <mergeCell ref="F246:J246"/>
    <mergeCell ref="K246:O246"/>
    <mergeCell ref="P246:T246"/>
    <mergeCell ref="A265:E265"/>
    <mergeCell ref="F265:J265"/>
    <mergeCell ref="K265:O265"/>
    <mergeCell ref="P265:T265"/>
    <mergeCell ref="A241:E241"/>
    <mergeCell ref="F241:J241"/>
    <mergeCell ref="K241:O241"/>
    <mergeCell ref="P241:T241"/>
    <mergeCell ref="A243:E243"/>
    <mergeCell ref="F243:J243"/>
    <mergeCell ref="K243:O243"/>
    <mergeCell ref="P243:T243"/>
    <mergeCell ref="A219:E219"/>
    <mergeCell ref="F219:J219"/>
    <mergeCell ref="K219:O219"/>
    <mergeCell ref="P219:T219"/>
    <mergeCell ref="A222:E222"/>
    <mergeCell ref="F222:J222"/>
    <mergeCell ref="K222:O222"/>
    <mergeCell ref="P222:T222"/>
    <mergeCell ref="A198:E198"/>
    <mergeCell ref="F198:J198"/>
    <mergeCell ref="K198:O198"/>
    <mergeCell ref="P198:T198"/>
    <mergeCell ref="A217:E217"/>
    <mergeCell ref="F217:J217"/>
    <mergeCell ref="K217:O217"/>
    <mergeCell ref="P217:T217"/>
    <mergeCell ref="A193:E193"/>
    <mergeCell ref="F193:J193"/>
    <mergeCell ref="K193:O193"/>
    <mergeCell ref="P193:T193"/>
    <mergeCell ref="A195:E195"/>
    <mergeCell ref="F195:J195"/>
    <mergeCell ref="K195:O195"/>
    <mergeCell ref="P195:T195"/>
    <mergeCell ref="A171:E171"/>
    <mergeCell ref="F171:J171"/>
    <mergeCell ref="K171:O171"/>
    <mergeCell ref="P171:T171"/>
    <mergeCell ref="A174:E174"/>
    <mergeCell ref="F174:J174"/>
    <mergeCell ref="K174:O174"/>
    <mergeCell ref="P174:T174"/>
    <mergeCell ref="A150:E150"/>
    <mergeCell ref="F150:J150"/>
    <mergeCell ref="K150:O150"/>
    <mergeCell ref="P150:T150"/>
    <mergeCell ref="A169:E169"/>
    <mergeCell ref="F169:J169"/>
    <mergeCell ref="K169:O169"/>
    <mergeCell ref="P169:T169"/>
    <mergeCell ref="A145:E145"/>
    <mergeCell ref="F145:J145"/>
    <mergeCell ref="K145:O145"/>
    <mergeCell ref="P145:T145"/>
    <mergeCell ref="A147:E147"/>
    <mergeCell ref="F147:J147"/>
    <mergeCell ref="K147:O147"/>
    <mergeCell ref="P147:T147"/>
    <mergeCell ref="A123:E123"/>
    <mergeCell ref="F123:J123"/>
    <mergeCell ref="K123:O123"/>
    <mergeCell ref="P123:T123"/>
    <mergeCell ref="A126:E126"/>
    <mergeCell ref="F126:J126"/>
    <mergeCell ref="K126:O126"/>
    <mergeCell ref="P126:T126"/>
    <mergeCell ref="A102:E102"/>
    <mergeCell ref="F102:J102"/>
    <mergeCell ref="K102:O102"/>
    <mergeCell ref="P102:T102"/>
    <mergeCell ref="A121:E121"/>
    <mergeCell ref="F121:J121"/>
    <mergeCell ref="K121:O121"/>
    <mergeCell ref="P121:T121"/>
    <mergeCell ref="A97:E97"/>
    <mergeCell ref="F97:J97"/>
    <mergeCell ref="K97:O97"/>
    <mergeCell ref="P97:T97"/>
    <mergeCell ref="A99:E99"/>
    <mergeCell ref="F99:J99"/>
    <mergeCell ref="K99:O99"/>
    <mergeCell ref="P99:T99"/>
    <mergeCell ref="A75:E75"/>
    <mergeCell ref="F75:J75"/>
    <mergeCell ref="K75:O75"/>
    <mergeCell ref="P75:T75"/>
    <mergeCell ref="A78:E78"/>
    <mergeCell ref="F78:J78"/>
    <mergeCell ref="K78:O78"/>
    <mergeCell ref="P78:T78"/>
    <mergeCell ref="A54:E54"/>
    <mergeCell ref="F54:J54"/>
    <mergeCell ref="K54:O54"/>
    <mergeCell ref="P54:T54"/>
    <mergeCell ref="A73:E73"/>
    <mergeCell ref="F73:J73"/>
    <mergeCell ref="K73:O73"/>
    <mergeCell ref="P73:T73"/>
    <mergeCell ref="K49:O49"/>
    <mergeCell ref="P49:T49"/>
    <mergeCell ref="A51:E51"/>
    <mergeCell ref="F51:J51"/>
    <mergeCell ref="K51:O51"/>
    <mergeCell ref="P51:T51"/>
    <mergeCell ref="A1:E1"/>
    <mergeCell ref="A3:E3"/>
    <mergeCell ref="F3:J3"/>
    <mergeCell ref="F1:J1"/>
    <mergeCell ref="A49:E49"/>
    <mergeCell ref="F49:J49"/>
    <mergeCell ref="A25:E25"/>
    <mergeCell ref="F25:J25"/>
    <mergeCell ref="A6:E6"/>
    <mergeCell ref="F6:J6"/>
    <mergeCell ref="K25:O25"/>
    <mergeCell ref="P25:T25"/>
    <mergeCell ref="K1:O1"/>
    <mergeCell ref="P1:T1"/>
    <mergeCell ref="K3:O3"/>
    <mergeCell ref="P3:T3"/>
    <mergeCell ref="A30:E30"/>
    <mergeCell ref="F30:J30"/>
    <mergeCell ref="K30:O30"/>
    <mergeCell ref="P30:T30"/>
    <mergeCell ref="K6:O6"/>
    <mergeCell ref="P6:T6"/>
    <mergeCell ref="A27:E27"/>
    <mergeCell ref="F27:J27"/>
    <mergeCell ref="K27:O27"/>
    <mergeCell ref="P27:T27"/>
  </mergeCells>
  <printOptions horizontalCentered="1" verticalCentered="1"/>
  <pageMargins left="0" right="0" top="0.984251968503937" bottom="0.984251968503937" header="0.5118110236220472" footer="0.5118110236220472"/>
  <pageSetup horizontalDpi="300" verticalDpi="300" orientation="landscape" paperSize="9" scale="99" r:id="rId1"/>
  <rowBreaks count="2" manualBreakCount="2">
    <brk id="46" max="19" man="1"/>
    <brk id="70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zoomScalePageLayoutView="0" workbookViewId="0" topLeftCell="A13">
      <selection activeCell="J25" sqref="J25"/>
    </sheetView>
  </sheetViews>
  <sheetFormatPr defaultColWidth="9.00390625" defaultRowHeight="13.5"/>
  <cols>
    <col min="1" max="1" width="7.125" style="0" customWidth="1"/>
    <col min="2" max="3" width="12.125" style="0" customWidth="1"/>
    <col min="4" max="4" width="4.625" style="0" customWidth="1"/>
    <col min="5" max="5" width="20.125" style="0" customWidth="1"/>
    <col min="6" max="6" width="10.625" style="0" customWidth="1"/>
    <col min="7" max="7" width="16.625" style="0" customWidth="1"/>
  </cols>
  <sheetData>
    <row r="1" spans="1:7" ht="18" customHeight="1">
      <c r="A1" s="730" t="s">
        <v>201</v>
      </c>
      <c r="B1" s="730"/>
      <c r="C1" s="730"/>
      <c r="D1" s="730"/>
      <c r="E1" s="730"/>
      <c r="F1" s="730"/>
      <c r="G1" s="730"/>
    </row>
    <row r="2" spans="1:7" ht="18" customHeight="1">
      <c r="A2" s="39"/>
      <c r="B2" s="39"/>
      <c r="C2" s="39"/>
      <c r="D2" s="39"/>
      <c r="E2" s="39"/>
      <c r="F2" s="39"/>
      <c r="G2" s="73"/>
    </row>
    <row r="3" spans="1:7" ht="18" customHeight="1">
      <c r="A3" s="24">
        <v>1</v>
      </c>
      <c r="B3" s="24" t="s">
        <v>32</v>
      </c>
      <c r="C3" s="24" t="s">
        <v>33</v>
      </c>
      <c r="D3" s="641" t="s">
        <v>34</v>
      </c>
      <c r="E3" s="642"/>
      <c r="F3" s="643"/>
      <c r="G3" s="35" t="s">
        <v>56</v>
      </c>
    </row>
    <row r="4" spans="1:7" ht="18" customHeight="1">
      <c r="A4" s="25"/>
      <c r="B4" s="25"/>
      <c r="C4" s="25"/>
      <c r="D4" s="32" t="s">
        <v>39</v>
      </c>
      <c r="E4" s="24" t="str">
        <f>'全日本予選参加ﾁｰﾑ'!C3</f>
        <v>結の橋クラブ</v>
      </c>
      <c r="F4" s="26">
        <f>'全日本予選参加ﾁｰﾑ'!E3</f>
        <v>3000</v>
      </c>
      <c r="G4" s="24"/>
    </row>
    <row r="5" spans="1:7" ht="18" customHeight="1">
      <c r="A5" s="27"/>
      <c r="B5" s="27"/>
      <c r="C5" s="27"/>
      <c r="D5" s="35" t="s">
        <v>40</v>
      </c>
      <c r="E5" s="24" t="str">
        <f>'全日本予選参加ﾁｰﾑ'!C4</f>
        <v>上野クラブ</v>
      </c>
      <c r="F5" s="26">
        <f>'全日本予選参加ﾁｰﾑ'!E4</f>
        <v>3000</v>
      </c>
      <c r="G5" s="24"/>
    </row>
    <row r="6" spans="1:7" ht="18" customHeight="1">
      <c r="A6" s="27"/>
      <c r="B6" s="27"/>
      <c r="C6" s="27"/>
      <c r="D6" s="35" t="s">
        <v>41</v>
      </c>
      <c r="E6" s="24" t="str">
        <f>'全日本予選参加ﾁｰﾑ'!C5</f>
        <v>宮古南A</v>
      </c>
      <c r="F6" s="26">
        <f>'全日本予選参加ﾁｰﾑ'!E5</f>
        <v>3000</v>
      </c>
      <c r="G6" s="24"/>
    </row>
    <row r="7" spans="1:7" ht="18" customHeight="1">
      <c r="A7" s="27"/>
      <c r="B7" s="27"/>
      <c r="C7" s="27"/>
      <c r="D7" s="35" t="s">
        <v>42</v>
      </c>
      <c r="E7" s="24" t="str">
        <f>'全日本予選参加ﾁｰﾑ'!C6</f>
        <v>宮古南B</v>
      </c>
      <c r="F7" s="26">
        <f>'全日本予選参加ﾁｰﾑ'!E6</f>
        <v>3000</v>
      </c>
      <c r="G7" s="24"/>
    </row>
    <row r="8" spans="1:7" ht="18" customHeight="1">
      <c r="A8" s="27"/>
      <c r="B8" s="27"/>
      <c r="C8" s="27"/>
      <c r="D8" s="35" t="s">
        <v>43</v>
      </c>
      <c r="E8" s="24" t="str">
        <f>'全日本予選参加ﾁｰﾑ'!C7</f>
        <v>砂川イエローユナイト</v>
      </c>
      <c r="F8" s="26">
        <f>'全日本予選参加ﾁｰﾑ'!E7</f>
        <v>3000</v>
      </c>
      <c r="G8" s="24"/>
    </row>
    <row r="9" spans="1:7" ht="18" customHeight="1">
      <c r="A9" s="27"/>
      <c r="B9" s="27"/>
      <c r="C9" s="27"/>
      <c r="D9" s="34" t="s">
        <v>44</v>
      </c>
      <c r="E9" s="24" t="str">
        <f>'全日本予選参加ﾁｰﾑ'!C8</f>
        <v>東ボーイズ</v>
      </c>
      <c r="F9" s="26">
        <f>'全日本予選参加ﾁｰﾑ'!E8</f>
        <v>3000</v>
      </c>
      <c r="G9" s="24"/>
    </row>
    <row r="10" spans="1:7" ht="18" customHeight="1">
      <c r="A10" s="27"/>
      <c r="B10" s="27"/>
      <c r="C10" s="27"/>
      <c r="D10" s="34" t="s">
        <v>202</v>
      </c>
      <c r="E10" s="366" t="s">
        <v>203</v>
      </c>
      <c r="F10" s="26">
        <f>'全日本予選参加ﾁｰﾑ'!E9</f>
        <v>3000</v>
      </c>
      <c r="G10" s="24"/>
    </row>
    <row r="11" spans="1:7" ht="18" customHeight="1">
      <c r="A11" s="27"/>
      <c r="B11" s="27"/>
      <c r="C11" s="27"/>
      <c r="D11" s="38" t="s">
        <v>80</v>
      </c>
      <c r="E11" s="37" t="s">
        <v>47</v>
      </c>
      <c r="F11" s="36">
        <f>SUM(F4:F10)</f>
        <v>21000</v>
      </c>
      <c r="G11" s="24"/>
    </row>
    <row r="12" spans="1:7" ht="18" customHeight="1">
      <c r="A12" s="27"/>
      <c r="B12" s="27"/>
      <c r="C12" s="27"/>
      <c r="D12" s="731" t="s">
        <v>35</v>
      </c>
      <c r="E12" s="732"/>
      <c r="F12" s="733"/>
      <c r="G12" s="24"/>
    </row>
    <row r="13" spans="1:7" ht="18" customHeight="1">
      <c r="A13" s="27"/>
      <c r="B13" s="27"/>
      <c r="C13" s="27"/>
      <c r="D13" s="34" t="s">
        <v>39</v>
      </c>
      <c r="E13" s="28" t="str">
        <f>'全日本予選参加ﾁｰﾑ'!I3</f>
        <v>東アタッカーズ(A)</v>
      </c>
      <c r="F13" s="29">
        <f>'全日本予選参加ﾁｰﾑ'!K3</f>
        <v>3000</v>
      </c>
      <c r="G13" s="24"/>
    </row>
    <row r="14" spans="1:7" ht="18" customHeight="1">
      <c r="A14" s="27"/>
      <c r="B14" s="27"/>
      <c r="C14" s="27"/>
      <c r="D14" s="34" t="s">
        <v>40</v>
      </c>
      <c r="E14" s="28" t="str">
        <f>'全日本予選参加ﾁｰﾑ'!I4</f>
        <v>結の橋クラブ</v>
      </c>
      <c r="F14" s="29">
        <f>'全日本予選参加ﾁｰﾑ'!K4</f>
        <v>3000</v>
      </c>
      <c r="G14" s="24"/>
    </row>
    <row r="15" spans="1:7" ht="18" customHeight="1">
      <c r="A15" s="27"/>
      <c r="B15" s="27"/>
      <c r="C15" s="27"/>
      <c r="D15" s="34" t="s">
        <v>41</v>
      </c>
      <c r="E15" s="28" t="str">
        <f>'全日本予選参加ﾁｰﾑ'!I5</f>
        <v>平良第一ＪＶＣ</v>
      </c>
      <c r="F15" s="29">
        <f>'全日本予選参加ﾁｰﾑ'!K5</f>
        <v>3000</v>
      </c>
      <c r="G15" s="24"/>
    </row>
    <row r="16" spans="1:7" ht="18" customHeight="1">
      <c r="A16" s="27"/>
      <c r="B16" s="27"/>
      <c r="C16" s="27"/>
      <c r="D16" s="34" t="s">
        <v>42</v>
      </c>
      <c r="E16" s="28" t="str">
        <f>'全日本予選参加ﾁｰﾑ'!I6</f>
        <v>鏡原あかうん</v>
      </c>
      <c r="F16" s="29">
        <f>'全日本予選参加ﾁｰﾑ'!K6</f>
        <v>3000</v>
      </c>
      <c r="G16" s="24"/>
    </row>
    <row r="17" spans="1:7" ht="18" customHeight="1">
      <c r="A17" s="27"/>
      <c r="B17" s="27"/>
      <c r="C17" s="27"/>
      <c r="D17" s="34" t="s">
        <v>43</v>
      </c>
      <c r="E17" s="28" t="str">
        <f>'全日本予選参加ﾁｰﾑ'!I7</f>
        <v>下地クラブ</v>
      </c>
      <c r="F17" s="29">
        <f>'全日本予選参加ﾁｰﾑ'!K7</f>
        <v>1500</v>
      </c>
      <c r="G17" s="24"/>
    </row>
    <row r="18" spans="1:7" ht="18" customHeight="1">
      <c r="A18" s="27"/>
      <c r="B18" s="27"/>
      <c r="C18" s="27"/>
      <c r="D18" s="34" t="s">
        <v>44</v>
      </c>
      <c r="E18" s="28" t="str">
        <f>'全日本予選参加ﾁｰﾑ'!I8</f>
        <v>宮古南A</v>
      </c>
      <c r="F18" s="29">
        <f>'全日本予選参加ﾁｰﾑ'!K8</f>
        <v>3000</v>
      </c>
      <c r="G18" s="24"/>
    </row>
    <row r="19" spans="1:7" ht="18" customHeight="1">
      <c r="A19" s="27"/>
      <c r="B19" s="27"/>
      <c r="C19" s="27"/>
      <c r="D19" s="34" t="s">
        <v>45</v>
      </c>
      <c r="E19" s="28" t="str">
        <f>'全日本予選参加ﾁｰﾑ'!I9</f>
        <v>宮古南B</v>
      </c>
      <c r="F19" s="29">
        <f>'全日本予選参加ﾁｰﾑ'!K9</f>
        <v>3000</v>
      </c>
      <c r="G19" s="24"/>
    </row>
    <row r="20" spans="1:7" ht="18" customHeight="1">
      <c r="A20" s="27"/>
      <c r="B20" s="27"/>
      <c r="C20" s="27"/>
      <c r="D20" s="34" t="s">
        <v>46</v>
      </c>
      <c r="E20" s="28" t="str">
        <f>'全日本予選参加ﾁｰﾑ'!I10</f>
        <v>東アタッカーズ(B)</v>
      </c>
      <c r="F20" s="29">
        <f>'全日本予選参加ﾁｰﾑ'!K10</f>
        <v>3000</v>
      </c>
      <c r="G20" s="24"/>
    </row>
    <row r="21" spans="1:7" ht="18" customHeight="1">
      <c r="A21" s="27"/>
      <c r="B21" s="27"/>
      <c r="C21" s="27"/>
      <c r="D21" s="34" t="s">
        <v>58</v>
      </c>
      <c r="E21" s="28" t="str">
        <f>'全日本予選参加ﾁｰﾑ'!I11</f>
        <v>久松WVC</v>
      </c>
      <c r="F21" s="29">
        <f>'全日本予選参加ﾁｰﾑ'!K11</f>
        <v>3000</v>
      </c>
      <c r="G21" s="24"/>
    </row>
    <row r="22" spans="1:7" ht="18" customHeight="1">
      <c r="A22" s="27"/>
      <c r="B22" s="27"/>
      <c r="C22" s="27"/>
      <c r="D22" s="34" t="s">
        <v>77</v>
      </c>
      <c r="E22" s="28" t="str">
        <f>'全日本予選参加ﾁｰﾑ'!I12</f>
        <v>上野クラブ</v>
      </c>
      <c r="F22" s="29">
        <f>'全日本予選参加ﾁｰﾑ'!K12</f>
        <v>1500</v>
      </c>
      <c r="G22" s="24"/>
    </row>
    <row r="23" spans="1:7" ht="18" customHeight="1">
      <c r="A23" s="27"/>
      <c r="B23" s="27"/>
      <c r="C23" s="27"/>
      <c r="D23" s="34" t="s">
        <v>78</v>
      </c>
      <c r="E23" s="28">
        <f>'全日本予選参加ﾁｰﾑ'!I13</f>
        <v>0</v>
      </c>
      <c r="F23" s="29">
        <f>'全日本予選参加ﾁｰﾑ'!K13</f>
        <v>0</v>
      </c>
      <c r="G23" s="24"/>
    </row>
    <row r="24" spans="1:7" ht="18" customHeight="1">
      <c r="A24" s="27"/>
      <c r="B24" s="27"/>
      <c r="C24" s="27"/>
      <c r="D24" s="34" t="s">
        <v>199</v>
      </c>
      <c r="E24" s="28">
        <f>'全日本予選参加ﾁｰﾑ'!I14</f>
        <v>0</v>
      </c>
      <c r="F24" s="29">
        <f>'全日本予選参加ﾁｰﾑ'!K14</f>
        <v>0</v>
      </c>
      <c r="G24" s="24"/>
    </row>
    <row r="25" spans="1:7" ht="18" customHeight="1">
      <c r="A25" s="27"/>
      <c r="B25" s="27"/>
      <c r="C25" s="27"/>
      <c r="D25" s="38" t="s">
        <v>81</v>
      </c>
      <c r="E25" s="37" t="s">
        <v>48</v>
      </c>
      <c r="F25" s="36">
        <f>SUM(F13:F24)</f>
        <v>27000</v>
      </c>
      <c r="G25" s="24"/>
    </row>
    <row r="26" spans="1:7" ht="18" customHeight="1">
      <c r="A26" s="27"/>
      <c r="B26" s="27"/>
      <c r="C26" s="27"/>
      <c r="D26" s="38" t="s">
        <v>52</v>
      </c>
      <c r="E26" s="37" t="s">
        <v>50</v>
      </c>
      <c r="F26" s="36">
        <f>SUM(F11,F25)</f>
        <v>48000</v>
      </c>
      <c r="G26" s="24" t="s">
        <v>53</v>
      </c>
    </row>
    <row r="27" spans="1:7" ht="18" customHeight="1">
      <c r="A27" s="24">
        <v>2</v>
      </c>
      <c r="B27" s="24" t="s">
        <v>36</v>
      </c>
      <c r="C27" s="24"/>
      <c r="D27" s="34" t="s">
        <v>39</v>
      </c>
      <c r="E27" s="28" t="s">
        <v>51</v>
      </c>
      <c r="F27" s="29">
        <v>4000</v>
      </c>
      <c r="G27" s="24"/>
    </row>
    <row r="28" spans="1:7" ht="18" customHeight="1">
      <c r="A28" s="25"/>
      <c r="B28" s="25"/>
      <c r="C28" s="25"/>
      <c r="D28" s="34" t="s">
        <v>40</v>
      </c>
      <c r="E28" s="28" t="s">
        <v>167</v>
      </c>
      <c r="F28" s="29">
        <v>13200</v>
      </c>
      <c r="G28" s="24"/>
    </row>
    <row r="29" spans="1:7" ht="18" customHeight="1">
      <c r="A29" s="27"/>
      <c r="B29" s="27"/>
      <c r="C29" s="27"/>
      <c r="D29" s="34" t="s">
        <v>41</v>
      </c>
      <c r="E29" s="28" t="s">
        <v>204</v>
      </c>
      <c r="F29" s="29">
        <v>361</v>
      </c>
      <c r="G29" s="24"/>
    </row>
    <row r="30" spans="1:7" ht="18" customHeight="1">
      <c r="A30" s="27"/>
      <c r="B30" s="27"/>
      <c r="C30" s="27"/>
      <c r="D30" s="34" t="s">
        <v>42</v>
      </c>
      <c r="E30" s="28" t="s">
        <v>205</v>
      </c>
      <c r="F30" s="29">
        <v>276</v>
      </c>
      <c r="G30" s="24"/>
    </row>
    <row r="31" spans="1:7" ht="18" customHeight="1">
      <c r="A31" s="27"/>
      <c r="B31" s="27"/>
      <c r="C31" s="27"/>
      <c r="D31" s="34" t="s">
        <v>43</v>
      </c>
      <c r="E31" s="28" t="s">
        <v>200</v>
      </c>
      <c r="F31" s="29">
        <v>2102</v>
      </c>
      <c r="G31" s="24"/>
    </row>
    <row r="32" spans="1:7" ht="18" customHeight="1">
      <c r="A32" s="27"/>
      <c r="B32" s="27"/>
      <c r="C32" s="27"/>
      <c r="D32" s="34" t="s">
        <v>44</v>
      </c>
      <c r="E32" s="367"/>
      <c r="F32" s="29"/>
      <c r="G32" s="24"/>
    </row>
    <row r="33" spans="1:7" ht="18" customHeight="1">
      <c r="A33" s="27"/>
      <c r="B33" s="27"/>
      <c r="C33" s="27"/>
      <c r="D33" s="34" t="s">
        <v>45</v>
      </c>
      <c r="E33" s="28"/>
      <c r="F33" s="29"/>
      <c r="G33" s="24"/>
    </row>
    <row r="34" spans="1:7" ht="18" customHeight="1">
      <c r="A34" s="27"/>
      <c r="B34" s="27"/>
      <c r="C34" s="27"/>
      <c r="D34" s="38" t="s">
        <v>54</v>
      </c>
      <c r="E34" s="37" t="s">
        <v>49</v>
      </c>
      <c r="F34" s="36">
        <f>SUM(F27:F33)</f>
        <v>19939</v>
      </c>
      <c r="G34" s="24"/>
    </row>
    <row r="35" spans="1:7" ht="18" customHeight="1">
      <c r="A35" s="30"/>
      <c r="B35" s="30"/>
      <c r="C35" s="30"/>
      <c r="D35" s="33"/>
      <c r="E35" s="31"/>
      <c r="F35" s="28"/>
      <c r="G35" s="24"/>
    </row>
    <row r="36" spans="1:7" ht="18" customHeight="1">
      <c r="A36" s="24">
        <v>3</v>
      </c>
      <c r="B36" s="24" t="s">
        <v>37</v>
      </c>
      <c r="C36" s="24"/>
      <c r="D36" s="34" t="s">
        <v>39</v>
      </c>
      <c r="E36" s="28" t="s">
        <v>32</v>
      </c>
      <c r="F36" s="29">
        <f>F26</f>
        <v>48000</v>
      </c>
      <c r="G36" s="28" t="s">
        <v>52</v>
      </c>
    </row>
    <row r="37" spans="1:7" ht="18" customHeight="1">
      <c r="A37" s="25"/>
      <c r="B37" s="25"/>
      <c r="C37" s="25"/>
      <c r="D37" s="34" t="s">
        <v>40</v>
      </c>
      <c r="E37" s="28" t="s">
        <v>36</v>
      </c>
      <c r="F37" s="29">
        <f>F34</f>
        <v>19939</v>
      </c>
      <c r="G37" s="24" t="s">
        <v>55</v>
      </c>
    </row>
    <row r="38" spans="1:7" ht="18" customHeight="1">
      <c r="A38" s="30"/>
      <c r="B38" s="30"/>
      <c r="C38" s="30"/>
      <c r="D38" s="728" t="s">
        <v>38</v>
      </c>
      <c r="E38" s="729"/>
      <c r="F38" s="36">
        <f>F36-F37</f>
        <v>28061</v>
      </c>
      <c r="G38" s="24" t="s">
        <v>57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mergeCells count="4">
    <mergeCell ref="D38:E38"/>
    <mergeCell ref="A1:G1"/>
    <mergeCell ref="D12:F12"/>
    <mergeCell ref="D3:F3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49"/>
  <sheetViews>
    <sheetView view="pageBreakPreview" zoomScaleSheetLayoutView="100" zoomScalePageLayoutView="0" workbookViewId="0" topLeftCell="A1">
      <selection activeCell="H27" sqref="H27"/>
    </sheetView>
  </sheetViews>
  <sheetFormatPr defaultColWidth="9.00390625" defaultRowHeight="13.5"/>
  <cols>
    <col min="1" max="1" width="3.125" style="90" customWidth="1"/>
    <col min="2" max="2" width="0.875" style="2" customWidth="1"/>
    <col min="3" max="3" width="11.625" style="2" customWidth="1"/>
    <col min="4" max="4" width="0.37109375" style="2" customWidth="1"/>
    <col min="5" max="5" width="2.125" style="2" customWidth="1"/>
    <col min="6" max="6" width="9.00390625" style="2" customWidth="1"/>
    <col min="7" max="7" width="15.25390625" style="2" customWidth="1"/>
    <col min="8" max="11" width="9.00390625" style="2" customWidth="1"/>
    <col min="12" max="12" width="11.25390625" style="2" customWidth="1"/>
    <col min="13" max="13" width="3.25390625" style="2" customWidth="1"/>
    <col min="14" max="16384" width="9.00390625" style="2" customWidth="1"/>
  </cols>
  <sheetData>
    <row r="1" spans="1:2" ht="12.75">
      <c r="A1" s="86"/>
      <c r="B1" s="1"/>
    </row>
    <row r="2" spans="1:12" s="4" customFormat="1" ht="24.75" customHeight="1">
      <c r="A2" s="513" t="s">
        <v>307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</row>
    <row r="3" spans="1:12" s="4" customFormat="1" ht="24.75" customHeight="1">
      <c r="A3" s="514" t="s">
        <v>308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</row>
    <row r="4" spans="1:12" s="4" customFormat="1" ht="24.75" customHeight="1">
      <c r="A4" s="515" t="s">
        <v>102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</row>
    <row r="5" spans="1:2" s="4" customFormat="1" ht="21">
      <c r="A5" s="87"/>
      <c r="B5" s="3"/>
    </row>
    <row r="6" spans="1:11" ht="15" customHeight="1">
      <c r="A6" s="88"/>
      <c r="B6" s="6"/>
      <c r="C6" s="7"/>
      <c r="D6" s="7"/>
      <c r="E6" s="7"/>
      <c r="F6" s="7"/>
      <c r="G6" s="7"/>
      <c r="H6" s="7"/>
      <c r="I6" s="7"/>
      <c r="J6" s="7"/>
      <c r="K6" s="7"/>
    </row>
    <row r="7" spans="1:11" ht="18" customHeight="1">
      <c r="A7" s="89" t="s">
        <v>10</v>
      </c>
      <c r="B7" s="8"/>
      <c r="C7" s="9" t="s">
        <v>103</v>
      </c>
      <c r="D7" s="9"/>
      <c r="E7" s="9"/>
      <c r="F7" s="6" t="s">
        <v>11</v>
      </c>
      <c r="G7" s="7"/>
      <c r="H7" s="7"/>
      <c r="I7" s="7"/>
      <c r="J7" s="7"/>
      <c r="K7" s="7"/>
    </row>
    <row r="8" spans="1:11" ht="18" customHeight="1">
      <c r="A8" s="89"/>
      <c r="B8" s="8"/>
      <c r="C8" s="9"/>
      <c r="D8" s="9"/>
      <c r="E8" s="9"/>
      <c r="F8" s="6"/>
      <c r="G8" s="7"/>
      <c r="H8" s="7"/>
      <c r="I8" s="7"/>
      <c r="J8" s="7"/>
      <c r="K8" s="7"/>
    </row>
    <row r="9" spans="1:11" ht="18" customHeight="1">
      <c r="A9" s="89" t="s">
        <v>105</v>
      </c>
      <c r="B9" s="8"/>
      <c r="C9" s="9" t="s">
        <v>12</v>
      </c>
      <c r="D9" s="9"/>
      <c r="E9" s="9"/>
      <c r="F9" s="6" t="s">
        <v>309</v>
      </c>
      <c r="G9" s="7"/>
      <c r="H9" s="510" t="s">
        <v>259</v>
      </c>
      <c r="I9" s="510"/>
      <c r="J9" s="510"/>
      <c r="K9" s="510"/>
    </row>
    <row r="10" spans="1:11" ht="18" customHeight="1">
      <c r="A10" s="89"/>
      <c r="B10" s="8"/>
      <c r="C10" s="9"/>
      <c r="D10" s="9"/>
      <c r="E10" s="9"/>
      <c r="F10" s="6"/>
      <c r="G10" s="7"/>
      <c r="H10" s="6" t="s">
        <v>233</v>
      </c>
      <c r="I10" s="6"/>
      <c r="J10" s="7"/>
      <c r="K10" s="7"/>
    </row>
    <row r="11" spans="1:11" ht="18" customHeight="1">
      <c r="A11" s="89"/>
      <c r="B11" s="8"/>
      <c r="C11" s="9"/>
      <c r="D11" s="9"/>
      <c r="E11" s="9"/>
      <c r="F11" s="6"/>
      <c r="G11" s="7"/>
      <c r="H11" s="6"/>
      <c r="I11" s="6"/>
      <c r="J11" s="7"/>
      <c r="K11" s="7"/>
    </row>
    <row r="12" spans="1:11" ht="18" customHeight="1">
      <c r="A12" s="89" t="s">
        <v>106</v>
      </c>
      <c r="B12" s="8"/>
      <c r="C12" s="9" t="s">
        <v>104</v>
      </c>
      <c r="D12" s="9"/>
      <c r="E12" s="9"/>
      <c r="F12" s="6" t="s">
        <v>279</v>
      </c>
      <c r="G12" s="7"/>
      <c r="H12" s="7"/>
      <c r="I12" s="7"/>
      <c r="J12" s="7"/>
      <c r="K12" s="7"/>
    </row>
    <row r="13" spans="1:11" ht="18" customHeight="1">
      <c r="A13" s="89"/>
      <c r="B13" s="8"/>
      <c r="C13" s="9"/>
      <c r="D13" s="9"/>
      <c r="E13" s="9"/>
      <c r="F13" s="6"/>
      <c r="G13" s="7"/>
      <c r="H13" s="7"/>
      <c r="I13" s="7"/>
      <c r="J13" s="7"/>
      <c r="K13" s="7"/>
    </row>
    <row r="14" spans="1:11" ht="18" customHeight="1">
      <c r="A14" s="89"/>
      <c r="B14" s="8"/>
      <c r="C14" s="9"/>
      <c r="D14" s="9"/>
      <c r="E14" s="9"/>
      <c r="F14" s="6"/>
      <c r="G14" s="7"/>
      <c r="H14" s="7"/>
      <c r="I14" s="7"/>
      <c r="J14" s="7"/>
      <c r="K14" s="7"/>
    </row>
    <row r="15" spans="1:11" ht="18" customHeight="1">
      <c r="A15" s="89"/>
      <c r="B15" s="8"/>
      <c r="C15" s="9"/>
      <c r="D15" s="9"/>
      <c r="E15" s="9"/>
      <c r="F15" s="6"/>
      <c r="G15" s="7"/>
      <c r="H15" s="7"/>
      <c r="I15" s="7"/>
      <c r="J15" s="7"/>
      <c r="K15" s="7"/>
    </row>
    <row r="16" spans="1:11" ht="18" customHeight="1">
      <c r="A16" s="89" t="s">
        <v>107</v>
      </c>
      <c r="B16" s="8"/>
      <c r="C16" s="9" t="s">
        <v>13</v>
      </c>
      <c r="D16" s="9"/>
      <c r="E16" s="9"/>
      <c r="F16" s="6" t="s">
        <v>310</v>
      </c>
      <c r="G16" s="7"/>
      <c r="H16" s="7"/>
      <c r="I16" s="7"/>
      <c r="J16" s="7"/>
      <c r="K16" s="7"/>
    </row>
    <row r="17" spans="1:11" ht="18" customHeight="1">
      <c r="A17" s="89"/>
      <c r="B17" s="8"/>
      <c r="C17" s="9"/>
      <c r="D17" s="9"/>
      <c r="E17" s="9"/>
      <c r="F17" s="6"/>
      <c r="G17" s="7"/>
      <c r="H17" s="7"/>
      <c r="I17" s="7"/>
      <c r="J17" s="7"/>
      <c r="K17" s="7"/>
    </row>
    <row r="18" spans="1:11" ht="18" customHeight="1">
      <c r="A18" s="89" t="s">
        <v>108</v>
      </c>
      <c r="B18" s="8"/>
      <c r="C18" s="9" t="s">
        <v>14</v>
      </c>
      <c r="D18" s="9"/>
      <c r="E18" s="9"/>
      <c r="F18" s="6" t="s">
        <v>260</v>
      </c>
      <c r="G18" s="7"/>
      <c r="H18" s="7"/>
      <c r="I18" s="7"/>
      <c r="J18" s="7"/>
      <c r="K18" s="7"/>
    </row>
    <row r="19" spans="1:11" ht="18" customHeight="1">
      <c r="A19" s="89"/>
      <c r="B19" s="8"/>
      <c r="C19" s="9"/>
      <c r="D19" s="9"/>
      <c r="E19" s="9"/>
      <c r="F19" s="6" t="s">
        <v>241</v>
      </c>
      <c r="G19" s="7"/>
      <c r="H19" s="7"/>
      <c r="I19" s="7"/>
      <c r="J19" s="7"/>
      <c r="K19" s="7"/>
    </row>
    <row r="20" spans="1:11" ht="18" customHeight="1">
      <c r="A20" s="89" t="s">
        <v>109</v>
      </c>
      <c r="B20" s="8"/>
      <c r="C20" s="9" t="s">
        <v>15</v>
      </c>
      <c r="D20" s="9"/>
      <c r="E20" s="282"/>
      <c r="F20" s="283" t="s">
        <v>261</v>
      </c>
      <c r="G20" s="7"/>
      <c r="H20" s="7"/>
      <c r="I20" s="7"/>
      <c r="J20" s="7"/>
      <c r="K20" s="7"/>
    </row>
    <row r="21" spans="1:11" ht="18" customHeight="1">
      <c r="A21" s="89"/>
      <c r="B21" s="8"/>
      <c r="C21" s="9"/>
      <c r="D21" s="9"/>
      <c r="E21" s="283" t="s">
        <v>280</v>
      </c>
      <c r="F21" s="284"/>
      <c r="G21" s="7"/>
      <c r="H21" s="7"/>
      <c r="I21" s="7"/>
      <c r="J21" s="7"/>
      <c r="K21" s="7"/>
    </row>
    <row r="22" spans="1:12" ht="18" customHeight="1">
      <c r="A22" s="89"/>
      <c r="B22" s="8"/>
      <c r="C22" s="9"/>
      <c r="D22" s="9"/>
      <c r="E22" s="283"/>
      <c r="F22" s="511" t="s">
        <v>284</v>
      </c>
      <c r="G22" s="511"/>
      <c r="H22" s="511"/>
      <c r="I22" s="511"/>
      <c r="J22" s="511"/>
      <c r="K22" s="511"/>
      <c r="L22" s="511"/>
    </row>
    <row r="23" spans="1:12" ht="18" customHeight="1">
      <c r="A23" s="89"/>
      <c r="B23" s="8"/>
      <c r="C23" s="9"/>
      <c r="D23" s="9"/>
      <c r="E23" s="283"/>
      <c r="F23" s="511" t="s">
        <v>262</v>
      </c>
      <c r="G23" s="511"/>
      <c r="H23" s="511"/>
      <c r="I23" s="511"/>
      <c r="J23" s="511"/>
      <c r="K23" s="511"/>
      <c r="L23" s="283"/>
    </row>
    <row r="24" spans="1:11" ht="18" customHeight="1">
      <c r="A24" s="89"/>
      <c r="B24" s="8"/>
      <c r="C24" s="9"/>
      <c r="D24" s="9"/>
      <c r="E24" s="283"/>
      <c r="F24" s="511" t="s">
        <v>230</v>
      </c>
      <c r="G24" s="511"/>
      <c r="H24" s="511"/>
      <c r="I24" s="511"/>
      <c r="J24" s="511"/>
      <c r="K24" s="511"/>
    </row>
    <row r="25" spans="1:11" ht="18" customHeight="1">
      <c r="A25" s="89"/>
      <c r="B25" s="8"/>
      <c r="C25" s="9"/>
      <c r="D25" s="9"/>
      <c r="E25" s="283"/>
      <c r="F25" s="511" t="s">
        <v>229</v>
      </c>
      <c r="G25" s="511"/>
      <c r="H25" s="511"/>
      <c r="I25" s="511"/>
      <c r="J25" s="511"/>
      <c r="K25" s="511"/>
    </row>
    <row r="26" spans="1:11" ht="18" customHeight="1">
      <c r="A26" s="89"/>
      <c r="B26" s="8"/>
      <c r="C26" s="9"/>
      <c r="D26" s="9"/>
      <c r="E26" s="9"/>
      <c r="F26" s="6"/>
      <c r="G26" s="7"/>
      <c r="H26" s="7"/>
      <c r="I26" s="7"/>
      <c r="J26" s="7"/>
      <c r="K26" s="7"/>
    </row>
    <row r="27" spans="1:11" ht="18" customHeight="1">
      <c r="A27" s="89" t="s">
        <v>111</v>
      </c>
      <c r="B27" s="8"/>
      <c r="C27" s="9" t="s">
        <v>16</v>
      </c>
      <c r="D27" s="9"/>
      <c r="E27" s="9"/>
      <c r="F27" s="6" t="s">
        <v>228</v>
      </c>
      <c r="G27" s="7"/>
      <c r="H27" s="7"/>
      <c r="I27" s="7"/>
      <c r="J27" s="7"/>
      <c r="K27" s="7"/>
    </row>
    <row r="28" spans="1:11" ht="18" customHeight="1">
      <c r="A28" s="89"/>
      <c r="B28" s="8"/>
      <c r="C28" s="9"/>
      <c r="D28" s="9"/>
      <c r="E28" s="9"/>
      <c r="F28" s="391" t="s">
        <v>225</v>
      </c>
      <c r="G28" s="7"/>
      <c r="H28" s="7"/>
      <c r="I28" s="7"/>
      <c r="J28" s="7"/>
      <c r="K28" s="7"/>
    </row>
    <row r="29" spans="1:12" ht="18" customHeight="1">
      <c r="A29" s="89"/>
      <c r="B29" s="8"/>
      <c r="C29" s="9"/>
      <c r="D29" s="9"/>
      <c r="E29" s="9"/>
      <c r="F29" s="512" t="s">
        <v>235</v>
      </c>
      <c r="G29" s="512"/>
      <c r="H29" s="512"/>
      <c r="I29" s="512"/>
      <c r="J29" s="512"/>
      <c r="K29" s="512"/>
      <c r="L29" s="512"/>
    </row>
    <row r="30" spans="1:11" ht="18" customHeight="1">
      <c r="A30" s="89"/>
      <c r="B30" s="8"/>
      <c r="C30" s="9"/>
      <c r="D30" s="9"/>
      <c r="E30" s="9"/>
      <c r="F30" s="6"/>
      <c r="G30" s="7"/>
      <c r="H30" s="7"/>
      <c r="I30" s="7"/>
      <c r="J30" s="7"/>
      <c r="K30" s="7"/>
    </row>
    <row r="31" spans="1:11" ht="18" customHeight="1">
      <c r="A31" s="89" t="s">
        <v>112</v>
      </c>
      <c r="B31" s="8"/>
      <c r="C31" s="9" t="s">
        <v>18</v>
      </c>
      <c r="D31" s="9"/>
      <c r="E31" s="9"/>
      <c r="F31" s="361" t="s">
        <v>311</v>
      </c>
      <c r="G31" s="7"/>
      <c r="H31" s="7"/>
      <c r="I31" s="7"/>
      <c r="J31" s="7"/>
      <c r="K31" s="7"/>
    </row>
    <row r="32" spans="1:11" ht="18" customHeight="1">
      <c r="A32" s="89"/>
      <c r="B32" s="8"/>
      <c r="C32" s="9"/>
      <c r="D32" s="9"/>
      <c r="E32" s="9"/>
      <c r="F32" s="6" t="s">
        <v>252</v>
      </c>
      <c r="G32" s="7"/>
      <c r="H32" s="7"/>
      <c r="I32" s="7"/>
      <c r="J32" s="7"/>
      <c r="K32" s="7"/>
    </row>
    <row r="33" spans="1:11" ht="18" customHeight="1">
      <c r="A33" s="89" t="s">
        <v>113</v>
      </c>
      <c r="B33" s="8"/>
      <c r="C33" s="9" t="s">
        <v>19</v>
      </c>
      <c r="D33" s="9"/>
      <c r="E33" s="9"/>
      <c r="F33" s="6" t="s">
        <v>236</v>
      </c>
      <c r="G33" s="7"/>
      <c r="H33" s="7"/>
      <c r="I33" s="7"/>
      <c r="J33" s="7"/>
      <c r="K33" s="7"/>
    </row>
    <row r="34" spans="1:11" ht="18" customHeight="1">
      <c r="A34" s="89"/>
      <c r="B34" s="8"/>
      <c r="C34" s="9"/>
      <c r="D34" s="9"/>
      <c r="E34" s="9"/>
      <c r="F34" s="510" t="s">
        <v>237</v>
      </c>
      <c r="G34" s="510"/>
      <c r="H34" s="510"/>
      <c r="I34" s="510"/>
      <c r="J34" s="7"/>
      <c r="K34" s="7"/>
    </row>
    <row r="35" spans="1:11" ht="18" customHeight="1">
      <c r="A35" s="89"/>
      <c r="B35" s="8"/>
      <c r="C35" s="9"/>
      <c r="D35" s="9"/>
      <c r="E35" s="9"/>
      <c r="F35" s="510"/>
      <c r="G35" s="510"/>
      <c r="H35" s="510"/>
      <c r="I35" s="510"/>
      <c r="J35" s="7"/>
      <c r="K35" s="7"/>
    </row>
    <row r="36" spans="1:11" ht="18" customHeight="1">
      <c r="A36" s="89" t="s">
        <v>17</v>
      </c>
      <c r="B36" s="8"/>
      <c r="C36" s="9" t="s">
        <v>20</v>
      </c>
      <c r="D36" s="9"/>
      <c r="E36" s="9"/>
      <c r="F36" s="6" t="s">
        <v>240</v>
      </c>
      <c r="G36" s="7"/>
      <c r="H36" s="7"/>
      <c r="I36" s="7"/>
      <c r="J36" s="7"/>
      <c r="K36" s="7"/>
    </row>
    <row r="37" spans="1:11" ht="18" customHeight="1">
      <c r="A37" s="89"/>
      <c r="B37" s="8"/>
      <c r="C37" s="9"/>
      <c r="D37" s="9"/>
      <c r="E37" s="9"/>
      <c r="F37" s="7" t="s">
        <v>289</v>
      </c>
      <c r="G37" s="393"/>
      <c r="H37" s="393"/>
      <c r="I37" s="393"/>
      <c r="J37" s="393"/>
      <c r="K37" s="393"/>
    </row>
    <row r="38" spans="1:11" ht="18" customHeight="1">
      <c r="A38" s="89"/>
      <c r="B38" s="5"/>
      <c r="F38" s="7" t="s">
        <v>277</v>
      </c>
      <c r="G38" s="393"/>
      <c r="H38" s="393"/>
      <c r="I38" s="393"/>
      <c r="J38" s="393"/>
      <c r="K38" s="393"/>
    </row>
    <row r="39" spans="1:11" ht="18" customHeight="1">
      <c r="A39" s="89"/>
      <c r="B39" s="5"/>
      <c r="F39" s="7" t="s">
        <v>278</v>
      </c>
      <c r="G39" s="393"/>
      <c r="H39" s="393"/>
      <c r="I39" s="393"/>
      <c r="J39" s="393"/>
      <c r="K39" s="393"/>
    </row>
    <row r="40" spans="1:11" ht="18" customHeight="1">
      <c r="A40" s="89"/>
      <c r="B40" s="5"/>
      <c r="F40" s="7" t="s">
        <v>232</v>
      </c>
      <c r="G40" s="393"/>
      <c r="H40" s="393"/>
      <c r="I40" s="393"/>
      <c r="J40" s="393"/>
      <c r="K40" s="393"/>
    </row>
    <row r="41" spans="1:6" ht="18" customHeight="1">
      <c r="A41" s="89"/>
      <c r="B41" s="5"/>
      <c r="F41" s="7"/>
    </row>
    <row r="42" spans="1:2" ht="18" customHeight="1">
      <c r="A42" s="89"/>
      <c r="B42" s="5"/>
    </row>
    <row r="43" spans="1:2" ht="18" customHeight="1">
      <c r="A43" s="89"/>
      <c r="B43" s="5"/>
    </row>
    <row r="44" spans="1:2" ht="18" customHeight="1">
      <c r="A44" s="89"/>
      <c r="B44" s="5"/>
    </row>
    <row r="45" spans="1:2" ht="18" customHeight="1">
      <c r="A45" s="89"/>
      <c r="B45" s="5"/>
    </row>
    <row r="46" spans="1:2" ht="18" customHeight="1">
      <c r="A46" s="89"/>
      <c r="B46" s="5"/>
    </row>
    <row r="47" spans="1:2" ht="18" customHeight="1">
      <c r="A47" s="89"/>
      <c r="B47" s="5"/>
    </row>
    <row r="48" spans="1:2" ht="18" customHeight="1">
      <c r="A48" s="89"/>
      <c r="B48" s="5"/>
    </row>
    <row r="49" ht="18" customHeight="1">
      <c r="A49" s="89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mergeCells count="11">
    <mergeCell ref="F35:I35"/>
    <mergeCell ref="F24:K24"/>
    <mergeCell ref="F25:K25"/>
    <mergeCell ref="H9:K9"/>
    <mergeCell ref="F22:L22"/>
    <mergeCell ref="F23:K23"/>
    <mergeCell ref="F29:L29"/>
    <mergeCell ref="A2:L2"/>
    <mergeCell ref="A3:L3"/>
    <mergeCell ref="A4:L4"/>
    <mergeCell ref="F34:I3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I72"/>
  <sheetViews>
    <sheetView view="pageBreakPreview" zoomScaleSheetLayoutView="100" zoomScalePageLayoutView="0" workbookViewId="0" topLeftCell="A1">
      <selection activeCell="M47" sqref="M47"/>
    </sheetView>
  </sheetViews>
  <sheetFormatPr defaultColWidth="9.00390625" defaultRowHeight="13.5"/>
  <cols>
    <col min="1" max="80" width="1.4921875" style="0" customWidth="1"/>
  </cols>
  <sheetData>
    <row r="1" spans="1:59" s="13" customFormat="1" ht="21" customHeight="1">
      <c r="A1" s="522" t="str">
        <f>'申込書'!A1</f>
        <v>第3回宮古地区大会３・４年生大会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522"/>
      <c r="BC1" s="522"/>
      <c r="BD1" s="522"/>
      <c r="BE1" s="522"/>
      <c r="BF1" s="522"/>
      <c r="BG1" s="522"/>
    </row>
    <row r="2" spans="1:87" s="13" customFormat="1" ht="5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5"/>
      <c r="BI2" s="15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</row>
    <row r="3" spans="1:59" s="13" customFormat="1" ht="21" customHeight="1">
      <c r="A3" s="522" t="str">
        <f>'要綱'!A3</f>
        <v>第44回新報児童オリンピックU-１０地区大会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522"/>
      <c r="BD3" s="522"/>
      <c r="BE3" s="522"/>
      <c r="BF3" s="522"/>
      <c r="BG3" s="522"/>
    </row>
    <row r="4" spans="1:59" s="13" customFormat="1" ht="5.2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</row>
    <row r="5" spans="1:60" s="155" customFormat="1" ht="18" customHeight="1">
      <c r="A5" s="91"/>
      <c r="B5" s="91"/>
      <c r="C5" s="91"/>
      <c r="D5" s="91"/>
      <c r="E5" s="383"/>
      <c r="F5" s="384"/>
      <c r="G5" s="385"/>
      <c r="H5" s="385"/>
      <c r="I5" s="385"/>
      <c r="J5" s="385"/>
      <c r="K5" s="385"/>
      <c r="L5" s="385"/>
      <c r="M5" s="388" t="str">
        <f>'要綱'!F9</f>
        <v>令和6年5月19日(日)</v>
      </c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454" t="s">
        <v>287</v>
      </c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4"/>
      <c r="AU5" s="385"/>
      <c r="AV5" s="385"/>
      <c r="AW5" s="385"/>
      <c r="AX5" s="385"/>
      <c r="AY5" s="385"/>
      <c r="AZ5" s="385"/>
      <c r="BA5" s="385"/>
      <c r="BB5" s="385"/>
      <c r="BC5" s="386"/>
      <c r="BD5" s="91"/>
      <c r="BE5" s="91"/>
      <c r="BF5" s="91"/>
      <c r="BG5" s="91"/>
      <c r="BH5" s="91"/>
    </row>
    <row r="6" spans="1:60" s="155" customFormat="1" ht="19.5" customHeight="1">
      <c r="A6" s="91"/>
      <c r="B6" s="91"/>
      <c r="C6" s="91"/>
      <c r="D6" s="91"/>
      <c r="E6" s="387"/>
      <c r="F6" s="388"/>
      <c r="G6" s="388"/>
      <c r="H6" s="388"/>
      <c r="I6" s="388"/>
      <c r="J6" s="388"/>
      <c r="K6" s="388"/>
      <c r="L6" s="388"/>
      <c r="M6" s="523" t="str">
        <f>'要綱'!H9</f>
        <v>開会式：閉会式：分散開・閉会式</v>
      </c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3"/>
      <c r="AK6" s="523"/>
      <c r="AL6" s="523"/>
      <c r="AM6" s="523"/>
      <c r="AN6" s="523"/>
      <c r="AO6" s="523"/>
      <c r="AP6" s="523"/>
      <c r="AQ6" s="523"/>
      <c r="AR6" s="523"/>
      <c r="AS6" s="523"/>
      <c r="AT6" s="384"/>
      <c r="AU6" s="388"/>
      <c r="AV6" s="388"/>
      <c r="AW6" s="388"/>
      <c r="AX6" s="388"/>
      <c r="AY6" s="388"/>
      <c r="AZ6" s="388"/>
      <c r="BA6" s="388"/>
      <c r="BB6" s="388"/>
      <c r="BC6" s="389"/>
      <c r="BD6" s="91"/>
      <c r="BE6" s="91"/>
      <c r="BF6" s="91"/>
      <c r="BG6" s="91"/>
      <c r="BH6" s="91"/>
    </row>
    <row r="7" spans="1:60" s="155" customFormat="1" ht="19.5" customHeight="1">
      <c r="A7" s="91"/>
      <c r="B7" s="91"/>
      <c r="C7" s="91"/>
      <c r="D7" s="91"/>
      <c r="E7" s="534" t="s">
        <v>288</v>
      </c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5"/>
      <c r="AS7" s="535"/>
      <c r="AT7" s="535"/>
      <c r="AU7" s="535"/>
      <c r="AV7" s="535"/>
      <c r="AW7" s="535"/>
      <c r="AX7" s="535"/>
      <c r="AY7" s="535"/>
      <c r="AZ7" s="535"/>
      <c r="BA7" s="535"/>
      <c r="BB7" s="535"/>
      <c r="BC7" s="536"/>
      <c r="BD7" s="91"/>
      <c r="BE7" s="91"/>
      <c r="BF7" s="91"/>
      <c r="BG7" s="91"/>
      <c r="BH7" s="91"/>
    </row>
    <row r="8" spans="1:60" s="155" customFormat="1" ht="19.5" customHeight="1">
      <c r="A8" s="91"/>
      <c r="B8" s="91"/>
      <c r="C8" s="91"/>
      <c r="D8" s="94"/>
      <c r="E8" s="534" t="s">
        <v>226</v>
      </c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R8" s="535"/>
      <c r="AS8" s="535"/>
      <c r="AT8" s="535"/>
      <c r="AU8" s="535"/>
      <c r="AV8" s="535"/>
      <c r="AW8" s="535"/>
      <c r="AX8" s="535"/>
      <c r="AY8" s="535"/>
      <c r="AZ8" s="535"/>
      <c r="BA8" s="535"/>
      <c r="BB8" s="535"/>
      <c r="BC8" s="536"/>
      <c r="BD8" s="91"/>
      <c r="BE8" s="91"/>
      <c r="BF8" s="91"/>
      <c r="BG8" s="91"/>
      <c r="BH8" s="91"/>
    </row>
    <row r="9" spans="1:60" s="155" customFormat="1" ht="19.5" customHeight="1">
      <c r="A9" s="91"/>
      <c r="B9" s="91"/>
      <c r="C9" s="91"/>
      <c r="D9" s="94"/>
      <c r="E9" s="534" t="s">
        <v>234</v>
      </c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535"/>
      <c r="BC9" s="536"/>
      <c r="BD9" s="91"/>
      <c r="BE9" s="91"/>
      <c r="BF9" s="91"/>
      <c r="BG9" s="91"/>
      <c r="BH9" s="91"/>
    </row>
    <row r="10" spans="1:60" s="155" customFormat="1" ht="19.5" customHeight="1">
      <c r="A10" s="91"/>
      <c r="B10" s="91"/>
      <c r="C10" s="91"/>
      <c r="D10" s="94"/>
      <c r="E10" s="455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7"/>
      <c r="BD10" s="91"/>
      <c r="BE10" s="91"/>
      <c r="BF10" s="91"/>
      <c r="BG10" s="91"/>
      <c r="BH10" s="91"/>
    </row>
    <row r="11" spans="1:60" s="155" customFormat="1" ht="19.5" customHeight="1">
      <c r="A11" s="91"/>
      <c r="B11" s="91"/>
      <c r="C11" s="91"/>
      <c r="D11" s="94"/>
      <c r="E11" s="418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  <c r="BB11" s="417"/>
      <c r="BC11" s="417"/>
      <c r="BD11" s="91"/>
      <c r="BE11" s="91"/>
      <c r="BF11" s="91"/>
      <c r="BG11" s="91"/>
      <c r="BH11" s="91"/>
    </row>
    <row r="12" spans="1:60" s="155" customFormat="1" ht="18" customHeight="1">
      <c r="A12" s="91"/>
      <c r="B12" s="533" t="s">
        <v>275</v>
      </c>
      <c r="C12" s="533"/>
      <c r="D12" s="533"/>
      <c r="E12" s="533"/>
      <c r="F12" s="533"/>
      <c r="G12" s="533"/>
      <c r="H12" s="533"/>
      <c r="I12" s="533"/>
      <c r="J12" s="533"/>
      <c r="K12" s="533"/>
      <c r="L12" s="94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7"/>
      <c r="AU12" s="94"/>
      <c r="AV12" s="94"/>
      <c r="AW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</row>
    <row r="13" spans="1:77" s="19" customFormat="1" ht="16.5" customHeight="1">
      <c r="A13" s="78"/>
      <c r="B13" s="525" t="s">
        <v>22</v>
      </c>
      <c r="C13" s="523"/>
      <c r="D13" s="523"/>
      <c r="E13" s="523"/>
      <c r="F13" s="523"/>
      <c r="G13" s="523"/>
      <c r="H13" s="526"/>
      <c r="I13" s="18"/>
      <c r="J13" s="370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79"/>
      <c r="V13" s="79"/>
      <c r="W13" s="80"/>
      <c r="X13" s="80"/>
      <c r="Y13" s="79"/>
      <c r="Z13" s="79"/>
      <c r="AA13" s="79"/>
      <c r="AB13" s="79"/>
      <c r="AC13" s="79"/>
      <c r="AD13" s="370"/>
      <c r="AE13" s="370"/>
      <c r="AF13" s="370"/>
      <c r="AG13" s="370"/>
      <c r="AH13" s="370"/>
      <c r="AI13" s="370"/>
      <c r="AJ13" s="370"/>
      <c r="AK13" s="79"/>
      <c r="AL13" s="79"/>
      <c r="AM13" s="79"/>
      <c r="AN13" s="79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87" s="81" customFormat="1" ht="15" customHeight="1" thickBo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4"/>
      <c r="O14" s="94"/>
      <c r="P14" s="94"/>
      <c r="Q14" s="464"/>
      <c r="R14" s="464" t="s">
        <v>271</v>
      </c>
      <c r="S14" s="464"/>
      <c r="T14" s="464"/>
      <c r="U14" s="464"/>
      <c r="V14" s="465"/>
      <c r="W14" s="95"/>
      <c r="X14" s="95"/>
      <c r="Y14" s="95"/>
      <c r="Z14" s="402"/>
      <c r="AA14" s="402"/>
      <c r="AB14" s="402"/>
      <c r="AC14" s="402"/>
      <c r="AD14" s="402"/>
      <c r="AE14" s="402"/>
      <c r="AF14" s="392"/>
      <c r="AG14" s="471"/>
      <c r="AH14" s="471"/>
      <c r="AI14" s="472"/>
      <c r="AJ14" s="464" t="s">
        <v>255</v>
      </c>
      <c r="AK14" s="473"/>
      <c r="AL14" s="473"/>
      <c r="AM14" s="465"/>
      <c r="AN14" s="465"/>
      <c r="AO14" s="95"/>
      <c r="AP14" s="94"/>
      <c r="AQ14" s="94"/>
      <c r="AR14" s="94"/>
      <c r="AS14" s="94"/>
      <c r="AT14" s="94"/>
      <c r="AU14" s="94"/>
      <c r="AV14" s="94"/>
      <c r="AW14" s="94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</row>
    <row r="15" spans="1:87" s="81" customFormat="1" ht="15" customHeight="1">
      <c r="A15" s="95"/>
      <c r="B15" s="95"/>
      <c r="C15" s="113"/>
      <c r="D15" s="113"/>
      <c r="E15" s="113"/>
      <c r="F15" s="106"/>
      <c r="G15" s="18"/>
      <c r="H15" s="18"/>
      <c r="I15" s="392"/>
      <c r="J15" s="392"/>
      <c r="K15" s="392"/>
      <c r="L15" s="392"/>
      <c r="M15" s="19"/>
      <c r="N15" s="462"/>
      <c r="O15" s="466"/>
      <c r="P15" s="467"/>
      <c r="Q15" s="19"/>
      <c r="R15" s="19"/>
      <c r="S15" s="19"/>
      <c r="T15" s="19"/>
      <c r="U15" s="19"/>
      <c r="V15" s="468"/>
      <c r="W15" s="370"/>
      <c r="X15" s="370"/>
      <c r="Y15" s="370"/>
      <c r="Z15" s="403"/>
      <c r="AA15" s="403"/>
      <c r="AB15" s="403"/>
      <c r="AC15" s="403"/>
      <c r="AD15" s="403"/>
      <c r="AE15" s="19"/>
      <c r="AF15" s="462"/>
      <c r="AG15" s="19"/>
      <c r="AH15" s="19"/>
      <c r="AI15" s="19"/>
      <c r="AJ15" s="19"/>
      <c r="AK15" s="19"/>
      <c r="AL15" s="19"/>
      <c r="AM15" s="19"/>
      <c r="AN15" s="463"/>
      <c r="AO15" s="22"/>
      <c r="AP15" s="22"/>
      <c r="AQ15" s="22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95"/>
      <c r="BE15" s="95"/>
      <c r="BF15" s="95"/>
      <c r="BG15" s="104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</row>
    <row r="16" spans="1:87" s="81" customFormat="1" ht="15" customHeight="1">
      <c r="A16" s="95"/>
      <c r="B16" s="95"/>
      <c r="C16" s="113"/>
      <c r="D16" s="113"/>
      <c r="E16" s="392"/>
      <c r="F16" s="392"/>
      <c r="G16" s="392"/>
      <c r="H16" s="370"/>
      <c r="I16" s="370"/>
      <c r="L16" s="95"/>
      <c r="M16" s="95"/>
      <c r="N16" s="463"/>
      <c r="O16" s="392"/>
      <c r="P16" s="392"/>
      <c r="Q16" s="538" t="s">
        <v>245</v>
      </c>
      <c r="R16" s="538"/>
      <c r="S16" s="538"/>
      <c r="T16" s="538"/>
      <c r="U16" s="95"/>
      <c r="V16" s="469"/>
      <c r="W16" s="370"/>
      <c r="X16" s="370"/>
      <c r="Y16" s="370"/>
      <c r="Z16" s="370"/>
      <c r="AA16" s="370"/>
      <c r="AB16" s="95"/>
      <c r="AC16" s="95"/>
      <c r="AD16" s="95"/>
      <c r="AE16" s="95"/>
      <c r="AF16" s="469"/>
      <c r="AG16" s="95"/>
      <c r="AH16" s="95"/>
      <c r="AI16" s="538" t="s">
        <v>246</v>
      </c>
      <c r="AJ16" s="538"/>
      <c r="AK16" s="538"/>
      <c r="AL16" s="538"/>
      <c r="AM16" s="95"/>
      <c r="AN16" s="469"/>
      <c r="AO16" s="95"/>
      <c r="AP16" s="95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95"/>
      <c r="BB16" s="95"/>
      <c r="BC16" s="104"/>
      <c r="BD16" s="95"/>
      <c r="BE16" s="95"/>
      <c r="BF16" s="95"/>
      <c r="BG16" s="95"/>
      <c r="BK16" s="95"/>
      <c r="BL16" s="95"/>
      <c r="BM16" s="95"/>
      <c r="BN16" s="94"/>
      <c r="BO16" s="94"/>
      <c r="BP16" s="94"/>
      <c r="BQ16" s="94"/>
      <c r="BR16" s="94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</row>
    <row r="17" spans="1:87" s="81" customFormat="1" ht="15" customHeight="1">
      <c r="A17" s="95"/>
      <c r="B17" s="104"/>
      <c r="C17" s="113"/>
      <c r="D17" s="113"/>
      <c r="E17" s="392"/>
      <c r="F17" s="392"/>
      <c r="G17" s="392"/>
      <c r="H17" s="405"/>
      <c r="I17" s="405"/>
      <c r="J17" s="403"/>
      <c r="K17" s="403"/>
      <c r="L17" s="403"/>
      <c r="M17" s="403"/>
      <c r="N17" s="463"/>
      <c r="O17" s="392"/>
      <c r="P17" s="392"/>
      <c r="Q17" s="403"/>
      <c r="R17" s="403"/>
      <c r="S17" s="403"/>
      <c r="T17" s="403"/>
      <c r="U17" s="403"/>
      <c r="V17" s="470"/>
      <c r="W17" s="403"/>
      <c r="X17" s="403"/>
      <c r="Y17" s="403"/>
      <c r="Z17" s="403"/>
      <c r="AA17" s="403"/>
      <c r="AB17" s="403"/>
      <c r="AC17" s="403"/>
      <c r="AD17" s="403"/>
      <c r="AE17" s="403"/>
      <c r="AF17" s="470"/>
      <c r="AG17" s="403"/>
      <c r="AH17" s="403"/>
      <c r="AI17" s="403"/>
      <c r="AJ17" s="403"/>
      <c r="AK17" s="403"/>
      <c r="AL17" s="403"/>
      <c r="AM17" s="403"/>
      <c r="AN17" s="470"/>
      <c r="AO17" s="403"/>
      <c r="AP17" s="403"/>
      <c r="AQ17" s="403"/>
      <c r="AR17" s="403"/>
      <c r="AS17" s="403"/>
      <c r="AT17" s="406"/>
      <c r="AU17" s="406"/>
      <c r="AV17" s="406"/>
      <c r="AW17" s="442"/>
      <c r="AX17" s="442"/>
      <c r="AY17" s="442"/>
      <c r="AZ17" s="442"/>
      <c r="BA17" s="442"/>
      <c r="BB17" s="442"/>
      <c r="BC17" s="95"/>
      <c r="BD17" s="100"/>
      <c r="BE17" s="100"/>
      <c r="BF17" s="100"/>
      <c r="BG17" s="95"/>
      <c r="BK17" s="95"/>
      <c r="BL17" s="95"/>
      <c r="BM17" s="95"/>
      <c r="BN17" s="94"/>
      <c r="BO17" s="94"/>
      <c r="BP17" s="94"/>
      <c r="BQ17" s="94"/>
      <c r="BR17" s="94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</row>
    <row r="18" spans="1:87" s="81" customFormat="1" ht="15" customHeight="1">
      <c r="A18" s="392"/>
      <c r="B18" s="392"/>
      <c r="C18" s="392"/>
      <c r="D18" s="392"/>
      <c r="E18" s="445"/>
      <c r="F18" s="445"/>
      <c r="G18" s="409"/>
      <c r="H18" s="409"/>
      <c r="I18" s="409"/>
      <c r="J18" s="403"/>
      <c r="K18" s="403"/>
      <c r="L18" s="403"/>
      <c r="M18" s="403"/>
      <c r="N18" s="403" t="s">
        <v>217</v>
      </c>
      <c r="O18" s="403"/>
      <c r="P18" s="403"/>
      <c r="Q18" s="392"/>
      <c r="R18" s="392"/>
      <c r="S18" s="392"/>
      <c r="T18" s="392"/>
      <c r="U18" s="392"/>
      <c r="V18" s="409" t="s">
        <v>216</v>
      </c>
      <c r="W18" s="104"/>
      <c r="X18" s="104"/>
      <c r="Y18" s="104"/>
      <c r="Z18" s="104"/>
      <c r="AA18" s="104"/>
      <c r="AB18" s="104"/>
      <c r="AC18" s="104"/>
      <c r="AD18" s="104"/>
      <c r="AE18" s="104"/>
      <c r="AF18" s="409" t="s">
        <v>251</v>
      </c>
      <c r="AG18" s="394"/>
      <c r="AH18" s="394"/>
      <c r="AI18" s="392"/>
      <c r="AJ18" s="392"/>
      <c r="AK18" s="392"/>
      <c r="AL18" s="104"/>
      <c r="AM18" s="394"/>
      <c r="AN18" s="403" t="s">
        <v>243</v>
      </c>
      <c r="AO18" s="394"/>
      <c r="AP18" s="394"/>
      <c r="AQ18" s="406"/>
      <c r="AR18" s="406"/>
      <c r="AS18" s="406"/>
      <c r="AT18" s="392"/>
      <c r="AU18" s="392"/>
      <c r="AV18" s="392"/>
      <c r="AW18" s="407"/>
      <c r="AX18" s="407"/>
      <c r="AY18" s="407"/>
      <c r="AZ18" s="399"/>
      <c r="BA18" s="399"/>
      <c r="BB18" s="393"/>
      <c r="BC18" s="393"/>
      <c r="BD18" s="100"/>
      <c r="BE18" s="100"/>
      <c r="BF18" s="100"/>
      <c r="BG18" s="95"/>
      <c r="BK18" s="95"/>
      <c r="BL18" s="95"/>
      <c r="BM18" s="95"/>
      <c r="BN18" s="94"/>
      <c r="BO18" s="94"/>
      <c r="BP18" s="94"/>
      <c r="BQ18" s="94"/>
      <c r="BR18" s="97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</row>
    <row r="19" spans="1:87" s="81" customFormat="1" ht="15" customHeight="1">
      <c r="A19" s="446"/>
      <c r="B19" s="409"/>
      <c r="C19" s="447"/>
      <c r="D19" s="447"/>
      <c r="E19" s="447"/>
      <c r="F19" s="411"/>
      <c r="G19" s="409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100"/>
      <c r="V19" s="104"/>
      <c r="W19" s="392"/>
      <c r="X19" s="392"/>
      <c r="Y19" s="392"/>
      <c r="Z19" s="104"/>
      <c r="AA19" s="104"/>
      <c r="AB19" s="104"/>
      <c r="AC19" s="104"/>
      <c r="AD19" s="104"/>
      <c r="AE19" s="104"/>
      <c r="AF19" s="104"/>
      <c r="AG19" s="104"/>
      <c r="AH19" s="104"/>
      <c r="AI19" s="392"/>
      <c r="AJ19" s="392"/>
      <c r="AK19" s="392"/>
      <c r="AL19" s="104"/>
      <c r="AM19" s="104"/>
      <c r="AN19" s="104"/>
      <c r="AO19" s="104"/>
      <c r="AP19" s="104"/>
      <c r="AQ19" s="409"/>
      <c r="AR19" s="409"/>
      <c r="AS19" s="409"/>
      <c r="AT19" s="392"/>
      <c r="AU19" s="392"/>
      <c r="AV19" s="392"/>
      <c r="AW19" s="408"/>
      <c r="AX19" s="408"/>
      <c r="AY19" s="408"/>
      <c r="AZ19" s="393"/>
      <c r="BA19" s="393"/>
      <c r="BB19" s="393"/>
      <c r="BC19" s="393"/>
      <c r="BD19" s="100"/>
      <c r="BE19" s="100"/>
      <c r="BF19" s="100"/>
      <c r="BG19" s="95"/>
      <c r="BK19" s="95"/>
      <c r="BL19" s="95"/>
      <c r="BM19" s="95"/>
      <c r="BN19" s="94"/>
      <c r="BO19" s="94"/>
      <c r="BP19" s="94"/>
      <c r="BQ19" s="94"/>
      <c r="BR19" s="94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</row>
    <row r="20" spans="1:87" s="81" customFormat="1" ht="15" customHeight="1">
      <c r="A20" s="446"/>
      <c r="B20" s="392"/>
      <c r="C20" s="392"/>
      <c r="D20" s="392"/>
      <c r="E20" s="392"/>
      <c r="F20" s="403"/>
      <c r="G20" s="403"/>
      <c r="H20" s="403"/>
      <c r="I20" s="403"/>
      <c r="J20" s="403"/>
      <c r="K20" s="406"/>
      <c r="L20" s="406"/>
      <c r="M20" s="406"/>
      <c r="N20" s="406"/>
      <c r="O20" s="406"/>
      <c r="P20" s="392"/>
      <c r="Q20" s="392"/>
      <c r="R20" s="392"/>
      <c r="S20" s="403"/>
      <c r="T20" s="403"/>
      <c r="U20" s="409"/>
      <c r="V20" s="409"/>
      <c r="W20" s="392"/>
      <c r="X20" s="392"/>
      <c r="Y20" s="392"/>
      <c r="Z20" s="409"/>
      <c r="AA20" s="409"/>
      <c r="AB20" s="409"/>
      <c r="AC20" s="409"/>
      <c r="AD20" s="409"/>
      <c r="AE20" s="409"/>
      <c r="AF20" s="409"/>
      <c r="AG20" s="409"/>
      <c r="AH20" s="409"/>
      <c r="AI20" s="403"/>
      <c r="AJ20" s="403"/>
      <c r="AK20" s="403"/>
      <c r="AL20" s="403"/>
      <c r="AM20" s="406"/>
      <c r="AN20" s="406"/>
      <c r="AO20" s="406"/>
      <c r="AP20" s="406"/>
      <c r="AQ20" s="406"/>
      <c r="AR20" s="409"/>
      <c r="AS20" s="409"/>
      <c r="AT20" s="403"/>
      <c r="AU20" s="403"/>
      <c r="AV20" s="403"/>
      <c r="AW20" s="403"/>
      <c r="AX20" s="403"/>
      <c r="AY20" s="403"/>
      <c r="AZ20" s="403"/>
      <c r="BA20" s="393"/>
      <c r="BB20" s="19"/>
      <c r="BC20" s="19"/>
      <c r="BD20" s="100"/>
      <c r="BE20" s="100"/>
      <c r="BF20" s="100"/>
      <c r="BG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</row>
    <row r="21" spans="1:87" s="81" customFormat="1" ht="15" customHeight="1">
      <c r="A21" s="446"/>
      <c r="B21" s="392"/>
      <c r="C21" s="392"/>
      <c r="D21" s="392"/>
      <c r="E21" s="392"/>
      <c r="F21" s="478"/>
      <c r="G21" s="478"/>
      <c r="H21" s="478"/>
      <c r="I21" s="478"/>
      <c r="J21" s="450"/>
      <c r="K21" s="528" t="s">
        <v>265</v>
      </c>
      <c r="L21" s="528"/>
      <c r="M21" s="528"/>
      <c r="N21" s="528"/>
      <c r="O21" s="528"/>
      <c r="P21" s="528"/>
      <c r="Q21" s="460"/>
      <c r="R21" s="460"/>
      <c r="S21" s="460"/>
      <c r="T21" s="460"/>
      <c r="U21" s="409"/>
      <c r="V21" s="442"/>
      <c r="W21" s="442"/>
      <c r="X21" s="442"/>
      <c r="Y21" s="442"/>
      <c r="Z21" s="442"/>
      <c r="AA21" s="442"/>
      <c r="AB21" s="409"/>
      <c r="AC21" s="409"/>
      <c r="AD21" s="409"/>
      <c r="AE21" s="409"/>
      <c r="AF21" s="409"/>
      <c r="AG21" s="409"/>
      <c r="AH21" s="528" t="s">
        <v>242</v>
      </c>
      <c r="AI21" s="528"/>
      <c r="AJ21" s="528"/>
      <c r="AK21" s="528"/>
      <c r="AL21" s="394"/>
      <c r="AM21" s="531" t="s">
        <v>227</v>
      </c>
      <c r="AN21" s="531"/>
      <c r="AO21" s="531"/>
      <c r="AP21" s="531"/>
      <c r="AQ21" s="531"/>
      <c r="AR21" s="409"/>
      <c r="AS21" s="480" t="s">
        <v>281</v>
      </c>
      <c r="AT21" s="480"/>
      <c r="AU21" s="480"/>
      <c r="AV21" s="480"/>
      <c r="AW21" s="408"/>
      <c r="AX21" s="408"/>
      <c r="AY21" s="408"/>
      <c r="AZ21" s="393"/>
      <c r="BA21" s="393"/>
      <c r="BB21" s="19"/>
      <c r="BC21" s="19"/>
      <c r="BD21" s="100"/>
      <c r="BE21" s="100"/>
      <c r="BF21" s="100"/>
      <c r="BG21" s="95"/>
      <c r="BK21" s="95"/>
      <c r="BL21" s="95"/>
      <c r="BM21" s="95"/>
      <c r="BN21" s="95"/>
      <c r="BO21" s="95"/>
      <c r="BP21" s="95"/>
      <c r="BQ21" s="95"/>
      <c r="BR21" s="95"/>
      <c r="BS21" s="95"/>
      <c r="BT21" s="112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</row>
    <row r="22" spans="1:87" s="81" customFormat="1" ht="15" customHeight="1">
      <c r="A22" s="446"/>
      <c r="B22" s="448"/>
      <c r="C22" s="449"/>
      <c r="D22" s="449"/>
      <c r="E22" s="449"/>
      <c r="F22" s="449"/>
      <c r="G22" s="408"/>
      <c r="H22" s="408"/>
      <c r="I22" s="408"/>
      <c r="J22" s="408"/>
      <c r="K22" s="408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394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8"/>
      <c r="AX22" s="408"/>
      <c r="AY22" s="408"/>
      <c r="AZ22" s="393"/>
      <c r="BA22" s="393"/>
      <c r="BB22" s="19"/>
      <c r="BC22" s="19"/>
      <c r="BD22" s="124"/>
      <c r="BE22" s="124"/>
      <c r="BF22" s="124"/>
      <c r="BG22" s="124"/>
      <c r="BK22" s="95"/>
      <c r="BL22" s="95"/>
      <c r="BM22" s="95"/>
      <c r="BN22" s="95"/>
      <c r="BO22" s="95"/>
      <c r="BP22" s="95"/>
      <c r="BQ22" s="95"/>
      <c r="BR22" s="95"/>
      <c r="BS22" s="95"/>
      <c r="BT22" s="112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</row>
    <row r="23" spans="1:87" s="81" customFormat="1" ht="18.75" customHeight="1">
      <c r="A23" s="446"/>
      <c r="B23" s="458"/>
      <c r="C23" s="458"/>
      <c r="D23" s="458"/>
      <c r="E23" s="458"/>
      <c r="F23" s="458"/>
      <c r="G23" s="537" t="s">
        <v>217</v>
      </c>
      <c r="H23" s="537"/>
      <c r="I23" s="474"/>
      <c r="J23" s="458"/>
      <c r="K23" s="458"/>
      <c r="L23" s="545" t="s">
        <v>80</v>
      </c>
      <c r="M23" s="545"/>
      <c r="N23" s="545"/>
      <c r="O23" s="545"/>
      <c r="P23" s="392"/>
      <c r="Q23" s="460"/>
      <c r="R23" s="531" t="s">
        <v>251</v>
      </c>
      <c r="S23" s="531"/>
      <c r="T23" s="461"/>
      <c r="U23" s="403"/>
      <c r="V23" s="409"/>
      <c r="W23" s="451"/>
      <c r="X23" s="409"/>
      <c r="Y23" s="409"/>
      <c r="Z23" s="409"/>
      <c r="AA23" s="409"/>
      <c r="AB23" s="409"/>
      <c r="AC23" s="392"/>
      <c r="AD23" s="392"/>
      <c r="AE23" s="392"/>
      <c r="AF23" s="392"/>
      <c r="AG23" s="392"/>
      <c r="AH23" s="409"/>
      <c r="AI23" s="531" t="s">
        <v>216</v>
      </c>
      <c r="AJ23" s="531"/>
      <c r="AK23" s="460"/>
      <c r="AL23" s="403"/>
      <c r="AM23" s="403"/>
      <c r="AN23" s="545" t="s">
        <v>81</v>
      </c>
      <c r="AO23" s="545"/>
      <c r="AP23" s="545"/>
      <c r="AQ23" s="392"/>
      <c r="AR23" s="403"/>
      <c r="AS23" s="460"/>
      <c r="AT23" s="531" t="s">
        <v>243</v>
      </c>
      <c r="AU23" s="531"/>
      <c r="AV23" s="460"/>
      <c r="AW23" s="403"/>
      <c r="AX23" s="392"/>
      <c r="AY23" s="392"/>
      <c r="AZ23" s="392"/>
      <c r="BA23" s="392"/>
      <c r="BB23" s="19"/>
      <c r="BC23" s="19"/>
      <c r="BD23" s="124"/>
      <c r="BE23" s="124"/>
      <c r="BF23" s="124"/>
      <c r="BG23" s="124"/>
      <c r="BK23" s="95"/>
      <c r="BL23" s="95"/>
      <c r="BM23" s="95"/>
      <c r="BN23" s="95"/>
      <c r="BO23" s="95"/>
      <c r="BP23" s="95"/>
      <c r="BQ23" s="95"/>
      <c r="BR23" s="95"/>
      <c r="BS23" s="95"/>
      <c r="BT23" s="112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</row>
    <row r="24" spans="1:87" s="81" customFormat="1" ht="15" customHeight="1">
      <c r="A24" s="99"/>
      <c r="B24" s="99"/>
      <c r="C24" s="245"/>
      <c r="D24" s="245"/>
      <c r="E24" s="404"/>
      <c r="F24" s="404"/>
      <c r="G24" s="537"/>
      <c r="H24" s="537"/>
      <c r="I24" s="404"/>
      <c r="J24" s="410"/>
      <c r="K24" s="410"/>
      <c r="L24" s="545"/>
      <c r="M24" s="545"/>
      <c r="N24" s="545"/>
      <c r="O24" s="545"/>
      <c r="P24" s="409"/>
      <c r="Q24" s="409"/>
      <c r="R24" s="531"/>
      <c r="S24" s="531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531"/>
      <c r="AJ24" s="531"/>
      <c r="AK24" s="409"/>
      <c r="AL24" s="394"/>
      <c r="AM24" s="394"/>
      <c r="AN24" s="545"/>
      <c r="AO24" s="545"/>
      <c r="AP24" s="545"/>
      <c r="AQ24" s="409"/>
      <c r="AR24" s="409"/>
      <c r="AS24" s="409"/>
      <c r="AT24" s="531"/>
      <c r="AU24" s="531"/>
      <c r="AV24" s="409"/>
      <c r="AW24" s="408"/>
      <c r="AX24" s="408"/>
      <c r="AY24" s="408"/>
      <c r="AZ24" s="393"/>
      <c r="BA24" s="393"/>
      <c r="BB24" s="19"/>
      <c r="BC24" s="19"/>
      <c r="BD24" s="124"/>
      <c r="BE24" s="124"/>
      <c r="BF24" s="124"/>
      <c r="BG24" s="124"/>
      <c r="BK24" s="95"/>
      <c r="BL24" s="95"/>
      <c r="BM24" s="95"/>
      <c r="BN24" s="95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</row>
    <row r="25" spans="1:87" s="81" customFormat="1" ht="15" customHeight="1">
      <c r="A25" s="95"/>
      <c r="B25" s="95"/>
      <c r="C25" s="95"/>
      <c r="D25" s="95"/>
      <c r="E25" s="95"/>
      <c r="F25" s="95"/>
      <c r="G25" s="395"/>
      <c r="H25" s="398"/>
      <c r="I25" s="398"/>
      <c r="J25" s="398"/>
      <c r="K25" s="398"/>
      <c r="L25" s="398"/>
      <c r="V25" s="95"/>
      <c r="W25" s="94"/>
      <c r="X25" s="94"/>
      <c r="Y25" s="94"/>
      <c r="Z25" s="94"/>
      <c r="AA25" s="94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400"/>
      <c r="AM25" s="400"/>
      <c r="AN25" s="400"/>
      <c r="AO25" s="400"/>
      <c r="AP25" s="400"/>
      <c r="AQ25" s="396"/>
      <c r="AR25" s="396"/>
      <c r="AS25" s="125"/>
      <c r="AT25" s="126"/>
      <c r="AU25" s="128"/>
      <c r="AV25" s="128"/>
      <c r="AW25" s="128"/>
      <c r="AX25" s="249"/>
      <c r="AY25" s="401"/>
      <c r="AZ25" s="124"/>
      <c r="BA25" s="124"/>
      <c r="BB25" s="124"/>
      <c r="BC25" s="124"/>
      <c r="BD25" s="124"/>
      <c r="BE25" s="124"/>
      <c r="BF25" s="124"/>
      <c r="BG25" s="124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</row>
    <row r="26" spans="1:87" s="81" customFormat="1" ht="15" customHeight="1">
      <c r="A26" s="95"/>
      <c r="B26" s="95"/>
      <c r="C26" s="95"/>
      <c r="D26" s="95"/>
      <c r="E26" s="95"/>
      <c r="F26" s="528" t="s">
        <v>266</v>
      </c>
      <c r="G26" s="528"/>
      <c r="H26" s="528"/>
      <c r="I26" s="528"/>
      <c r="J26" s="398"/>
      <c r="K26" s="547" t="s">
        <v>255</v>
      </c>
      <c r="L26" s="547"/>
      <c r="M26" s="547"/>
      <c r="N26" s="547"/>
      <c r="O26" s="547"/>
      <c r="Q26" s="548" t="s">
        <v>263</v>
      </c>
      <c r="R26" s="548"/>
      <c r="S26" s="548"/>
      <c r="T26" s="548"/>
      <c r="U26" s="548"/>
      <c r="V26" s="95"/>
      <c r="W26" s="94"/>
      <c r="X26" s="94"/>
      <c r="Y26" s="94"/>
      <c r="Z26" s="94"/>
      <c r="AA26" s="94"/>
      <c r="AB26" s="95"/>
      <c r="AC26" s="95"/>
      <c r="AD26" s="95"/>
      <c r="AE26" s="95"/>
      <c r="AF26" s="218" t="s">
        <v>282</v>
      </c>
      <c r="AG26" s="95"/>
      <c r="AH26" s="480"/>
      <c r="AI26" s="480"/>
      <c r="AJ26" s="480"/>
      <c r="AK26" s="480"/>
      <c r="AL26" s="400"/>
      <c r="AM26" s="537" t="s">
        <v>244</v>
      </c>
      <c r="AN26" s="537"/>
      <c r="AO26" s="537"/>
      <c r="AP26" s="537"/>
      <c r="AQ26" s="537"/>
      <c r="AR26" s="396"/>
      <c r="AS26" s="530" t="s">
        <v>264</v>
      </c>
      <c r="AT26" s="530"/>
      <c r="AU26" s="530"/>
      <c r="AV26" s="530"/>
      <c r="AW26" s="530"/>
      <c r="AX26" s="249"/>
      <c r="AY26" s="401"/>
      <c r="AZ26" s="124"/>
      <c r="BA26" s="124"/>
      <c r="BB26" s="124"/>
      <c r="BC26" s="124"/>
      <c r="BD26" s="124"/>
      <c r="BE26" s="124"/>
      <c r="BF26" s="124"/>
      <c r="BG26" s="124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</row>
    <row r="27" spans="1:87" s="81" customFormat="1" ht="15" customHeight="1" thickBot="1">
      <c r="A27" s="95"/>
      <c r="B27" s="95"/>
      <c r="C27" s="95"/>
      <c r="D27" s="95"/>
      <c r="E27" s="95"/>
      <c r="F27" s="95"/>
      <c r="G27" s="395"/>
      <c r="H27" s="398"/>
      <c r="I27" s="398"/>
      <c r="J27" s="398"/>
      <c r="K27" s="398"/>
      <c r="L27" s="398"/>
      <c r="Q27" s="527"/>
      <c r="R27" s="527"/>
      <c r="S27" s="527"/>
      <c r="T27" s="527"/>
      <c r="V27" s="95"/>
      <c r="W27" s="94"/>
      <c r="X27" s="94"/>
      <c r="Y27" s="94"/>
      <c r="Z27" s="94"/>
      <c r="AA27" s="94"/>
      <c r="AB27" s="95"/>
      <c r="AC27" s="95"/>
      <c r="AD27" s="95"/>
      <c r="AE27" s="95"/>
      <c r="AF27" s="95"/>
      <c r="AG27" s="95"/>
      <c r="AH27" s="529"/>
      <c r="AI27" s="529"/>
      <c r="AJ27" s="529"/>
      <c r="AK27" s="529"/>
      <c r="AL27" s="400"/>
      <c r="AM27" s="400"/>
      <c r="AN27" s="400"/>
      <c r="AO27" s="400"/>
      <c r="AP27" s="400"/>
      <c r="AQ27" s="396"/>
      <c r="AR27" s="396"/>
      <c r="AS27" s="125"/>
      <c r="AT27" s="126"/>
      <c r="AU27" s="128"/>
      <c r="AV27" s="128"/>
      <c r="AW27" s="128"/>
      <c r="AX27" s="249"/>
      <c r="AY27" s="401"/>
      <c r="AZ27" s="124"/>
      <c r="BA27" s="124"/>
      <c r="BB27" s="124"/>
      <c r="BC27" s="124"/>
      <c r="BD27" s="124"/>
      <c r="BE27" s="124"/>
      <c r="BF27" s="124"/>
      <c r="BG27" s="124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</row>
    <row r="28" spans="1:87" s="252" customFormat="1" ht="15" customHeight="1">
      <c r="A28" s="381"/>
      <c r="B28" s="419"/>
      <c r="C28" s="419"/>
      <c r="D28" s="419"/>
      <c r="E28" s="419"/>
      <c r="F28" s="419"/>
      <c r="G28" s="419"/>
      <c r="H28" s="419"/>
      <c r="I28" s="381"/>
      <c r="J28" s="382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1"/>
      <c r="AZ28" s="381"/>
      <c r="BA28" s="381"/>
      <c r="BB28" s="381"/>
      <c r="BC28" s="381"/>
      <c r="BD28" s="381"/>
      <c r="BE28" s="381"/>
      <c r="BF28" s="381"/>
      <c r="BG28" s="381"/>
      <c r="BK28" s="253"/>
      <c r="BL28" s="253"/>
      <c r="BM28" s="253"/>
      <c r="BN28" s="250"/>
      <c r="BO28" s="253"/>
      <c r="BP28" s="250"/>
      <c r="BQ28" s="250"/>
      <c r="BR28" s="250"/>
      <c r="BS28" s="250"/>
      <c r="BT28" s="250"/>
      <c r="BU28" s="250"/>
      <c r="BV28" s="250"/>
      <c r="BW28" s="250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</row>
    <row r="29" spans="1:87" s="252" customFormat="1" ht="15" customHeight="1">
      <c r="A29" s="250"/>
      <c r="B29" s="403" t="s">
        <v>276</v>
      </c>
      <c r="C29" s="403"/>
      <c r="D29" s="403"/>
      <c r="E29" s="403"/>
      <c r="F29" s="403"/>
      <c r="G29" s="403"/>
      <c r="H29" s="403"/>
      <c r="I29" s="403"/>
      <c r="J29" s="403"/>
      <c r="K29" s="403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K29" s="253"/>
      <c r="BL29" s="253"/>
      <c r="BM29" s="253"/>
      <c r="BN29" s="250"/>
      <c r="BO29" s="253"/>
      <c r="BP29" s="250"/>
      <c r="BQ29" s="250"/>
      <c r="BR29" s="250"/>
      <c r="BS29" s="250"/>
      <c r="BT29" s="250"/>
      <c r="BU29" s="250"/>
      <c r="BV29" s="250"/>
      <c r="BW29" s="250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</row>
    <row r="30" spans="1:87" s="247" customFormat="1" ht="16.5" customHeight="1">
      <c r="A30" s="105"/>
      <c r="B30" s="525" t="s">
        <v>23</v>
      </c>
      <c r="C30" s="523"/>
      <c r="D30" s="523"/>
      <c r="E30" s="523"/>
      <c r="F30" s="523"/>
      <c r="G30" s="523"/>
      <c r="H30" s="526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254"/>
      <c r="T30" s="254"/>
      <c r="U30" s="254"/>
      <c r="V30" s="254"/>
      <c r="W30" s="254"/>
      <c r="X30" s="254"/>
      <c r="Y30" s="254"/>
      <c r="Z30" s="102"/>
      <c r="AA30" s="102"/>
      <c r="AB30" s="102"/>
      <c r="AC30" s="102"/>
      <c r="AD30" s="544" t="s">
        <v>80</v>
      </c>
      <c r="AE30" s="544"/>
      <c r="AF30" s="102"/>
      <c r="AG30" s="102"/>
      <c r="AH30" s="102"/>
      <c r="AI30" s="102"/>
      <c r="AJ30" s="125"/>
      <c r="AK30" s="125"/>
      <c r="AL30" s="125"/>
      <c r="AM30" s="105"/>
      <c r="AN30" s="131"/>
      <c r="AO30" s="137"/>
      <c r="AP30" s="137"/>
      <c r="AQ30" s="137"/>
      <c r="AR30" s="122"/>
      <c r="AS30" s="102"/>
      <c r="AT30" s="102"/>
      <c r="AU30" s="102"/>
      <c r="AV30" s="102"/>
      <c r="AW30" s="102"/>
      <c r="AX30" s="102"/>
      <c r="AY30" s="141"/>
      <c r="AZ30" s="141"/>
      <c r="BA30" s="141"/>
      <c r="BB30" s="141"/>
      <c r="BC30" s="127"/>
      <c r="BD30" s="127"/>
      <c r="BE30" s="127"/>
      <c r="BF30" s="105"/>
      <c r="BG30" s="245"/>
      <c r="BK30" s="105"/>
      <c r="BL30" s="105"/>
      <c r="BM30" s="105"/>
      <c r="BN30" s="102"/>
      <c r="BO30" s="105"/>
      <c r="BP30" s="102"/>
      <c r="BQ30" s="102"/>
      <c r="BR30" s="102"/>
      <c r="BS30" s="102"/>
      <c r="BT30" s="102"/>
      <c r="BU30" s="102"/>
      <c r="BV30" s="102"/>
      <c r="BW30" s="102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</row>
    <row r="31" spans="1:87" s="247" customFormat="1" ht="1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255"/>
      <c r="K31" s="105"/>
      <c r="L31" s="105"/>
      <c r="M31" s="105"/>
      <c r="N31" s="245"/>
      <c r="O31" s="245"/>
      <c r="P31" s="245"/>
      <c r="Q31" s="245"/>
      <c r="R31" s="105"/>
      <c r="S31" s="105"/>
      <c r="T31" s="105"/>
      <c r="U31" s="127"/>
      <c r="V31" s="105"/>
      <c r="W31" s="245"/>
      <c r="X31" s="245"/>
      <c r="Y31" s="117"/>
      <c r="Z31" s="117"/>
      <c r="AA31" s="117"/>
      <c r="AB31" s="117"/>
      <c r="AC31" s="141"/>
      <c r="AD31" s="141"/>
      <c r="AE31" s="141"/>
      <c r="AF31" s="110"/>
      <c r="AG31" s="110"/>
      <c r="AH31" s="110"/>
      <c r="AI31" s="110"/>
      <c r="AJ31" s="110"/>
      <c r="AK31" s="255"/>
      <c r="AL31" s="255"/>
      <c r="AM31" s="105"/>
      <c r="AN31" s="105"/>
      <c r="AO31" s="105"/>
      <c r="AP31" s="245"/>
      <c r="AQ31" s="245"/>
      <c r="AR31" s="245"/>
      <c r="AS31" s="245"/>
      <c r="AT31" s="105"/>
      <c r="AU31" s="105"/>
      <c r="AV31" s="105"/>
      <c r="AW31" s="127"/>
      <c r="AX31" s="128"/>
      <c r="AY31" s="128"/>
      <c r="AZ31" s="128"/>
      <c r="BA31" s="128"/>
      <c r="BB31" s="128"/>
      <c r="BC31" s="105"/>
      <c r="BD31" s="105"/>
      <c r="BE31" s="105"/>
      <c r="BF31" s="105"/>
      <c r="BG31" s="105"/>
      <c r="BK31" s="105"/>
      <c r="BL31" s="105"/>
      <c r="BM31" s="105"/>
      <c r="BN31" s="102"/>
      <c r="BO31" s="105"/>
      <c r="BP31" s="102"/>
      <c r="BQ31" s="102"/>
      <c r="BR31" s="102"/>
      <c r="BS31" s="102"/>
      <c r="BT31" s="102"/>
      <c r="BU31" s="102"/>
      <c r="BV31" s="102"/>
      <c r="BW31" s="102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</row>
    <row r="32" spans="1:77" s="247" customFormat="1" ht="1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2"/>
      <c r="K32" s="102"/>
      <c r="L32" s="102"/>
      <c r="M32" s="102"/>
      <c r="N32" s="102"/>
      <c r="O32" s="102"/>
      <c r="P32" s="141"/>
      <c r="Q32" s="102"/>
      <c r="R32" s="105"/>
      <c r="S32" s="102"/>
      <c r="T32" s="105"/>
      <c r="U32" s="102"/>
      <c r="V32" s="102"/>
      <c r="W32" s="105"/>
      <c r="X32" s="105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5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5"/>
      <c r="BA32" s="102"/>
      <c r="BB32" s="102"/>
      <c r="BC32" s="105"/>
      <c r="BD32" s="105"/>
      <c r="BE32" s="105"/>
      <c r="BF32" s="105"/>
      <c r="BG32" s="105"/>
      <c r="BN32" s="245"/>
      <c r="BO32" s="245"/>
      <c r="BP32" s="245"/>
      <c r="BQ32" s="105"/>
      <c r="BR32" s="105"/>
      <c r="BS32" s="127"/>
      <c r="BT32" s="127"/>
      <c r="BU32" s="105"/>
      <c r="BV32" s="105"/>
      <c r="BW32" s="105"/>
      <c r="BX32" s="105"/>
      <c r="BY32" s="105"/>
    </row>
    <row r="33" spans="2:53" s="105" customFormat="1" ht="15" customHeight="1">
      <c r="B33" s="420"/>
      <c r="C33" s="421"/>
      <c r="D33" s="422"/>
      <c r="E33" s="422"/>
      <c r="F33" s="422"/>
      <c r="G33" s="422"/>
      <c r="H33" s="422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3"/>
      <c r="Y33" s="519" t="s">
        <v>272</v>
      </c>
      <c r="Z33" s="519"/>
      <c r="AA33" s="519"/>
      <c r="AB33" s="428"/>
      <c r="AC33" s="541" t="s">
        <v>283</v>
      </c>
      <c r="AD33" s="541"/>
      <c r="AE33" s="541"/>
      <c r="AF33" s="541"/>
      <c r="AG33" s="423"/>
      <c r="AH33" s="423"/>
      <c r="AI33" s="519" t="s">
        <v>273</v>
      </c>
      <c r="AJ33" s="519"/>
      <c r="AK33" s="519"/>
      <c r="AL33" s="420"/>
      <c r="AM33" s="420"/>
      <c r="AN33" s="420"/>
      <c r="AO33" s="420"/>
      <c r="AP33" s="420"/>
      <c r="AQ33" s="420"/>
      <c r="AR33" s="420"/>
      <c r="AS33" s="420"/>
      <c r="AT33" s="420"/>
      <c r="AU33" s="420"/>
      <c r="AV33" s="421"/>
      <c r="AW33" s="422"/>
      <c r="AX33" s="422"/>
      <c r="AY33" s="424"/>
      <c r="AZ33" s="424"/>
      <c r="BA33" s="422"/>
    </row>
    <row r="34" spans="2:53" s="105" customFormat="1" ht="15" customHeight="1">
      <c r="B34" s="420"/>
      <c r="C34" s="421"/>
      <c r="D34" s="422"/>
      <c r="E34" s="422"/>
      <c r="F34" s="422"/>
      <c r="G34" s="422"/>
      <c r="H34" s="422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3"/>
      <c r="Y34" s="519"/>
      <c r="Z34" s="519"/>
      <c r="AA34" s="519"/>
      <c r="AB34" s="441"/>
      <c r="AC34" s="541"/>
      <c r="AD34" s="541"/>
      <c r="AE34" s="541"/>
      <c r="AF34" s="541"/>
      <c r="AG34" s="423"/>
      <c r="AH34" s="423"/>
      <c r="AI34" s="519"/>
      <c r="AJ34" s="519"/>
      <c r="AK34" s="519"/>
      <c r="AL34" s="420"/>
      <c r="AM34" s="420"/>
      <c r="AN34" s="420"/>
      <c r="AO34" s="420"/>
      <c r="AP34" s="420"/>
      <c r="AQ34" s="420"/>
      <c r="AR34" s="420"/>
      <c r="AS34" s="420"/>
      <c r="AT34" s="420"/>
      <c r="AU34" s="420"/>
      <c r="AV34" s="421"/>
      <c r="AW34" s="422"/>
      <c r="AX34" s="422"/>
      <c r="AY34" s="424"/>
      <c r="AZ34" s="424"/>
      <c r="BA34" s="422"/>
    </row>
    <row r="35" spans="2:53" s="105" customFormat="1" ht="15" customHeight="1">
      <c r="B35" s="420"/>
      <c r="C35" s="421"/>
      <c r="D35" s="422"/>
      <c r="E35" s="422"/>
      <c r="F35" s="422"/>
      <c r="G35" s="422"/>
      <c r="H35" s="422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3"/>
      <c r="Z35" s="423"/>
      <c r="AA35" s="423"/>
      <c r="AB35" s="423"/>
      <c r="AC35" s="541"/>
      <c r="AD35" s="541"/>
      <c r="AE35" s="541"/>
      <c r="AF35" s="541"/>
      <c r="AG35" s="423"/>
      <c r="AH35" s="423"/>
      <c r="AI35" s="423"/>
      <c r="AJ35" s="420"/>
      <c r="AK35" s="420"/>
      <c r="AL35" s="420"/>
      <c r="AM35" s="420"/>
      <c r="AN35" s="420"/>
      <c r="AO35" s="420"/>
      <c r="AP35" s="420"/>
      <c r="AQ35" s="420"/>
      <c r="AR35" s="420"/>
      <c r="AS35" s="420"/>
      <c r="AT35" s="420"/>
      <c r="AU35" s="420"/>
      <c r="AV35" s="421"/>
      <c r="AW35" s="422"/>
      <c r="AX35" s="422"/>
      <c r="AY35" s="424"/>
      <c r="AZ35" s="424"/>
      <c r="BA35" s="422"/>
    </row>
    <row r="36" spans="2:54" s="105" customFormat="1" ht="15" customHeight="1">
      <c r="B36" s="420"/>
      <c r="C36" s="421"/>
      <c r="D36" s="425"/>
      <c r="E36" s="425"/>
      <c r="F36" s="425"/>
      <c r="G36" s="425"/>
      <c r="H36" s="423"/>
      <c r="I36" s="425"/>
      <c r="J36" s="425"/>
      <c r="K36" s="425"/>
      <c r="L36" s="423"/>
      <c r="M36" s="423"/>
      <c r="N36" s="426"/>
      <c r="O36" s="426"/>
      <c r="P36" s="426"/>
      <c r="Q36" s="426"/>
      <c r="R36" s="426"/>
      <c r="S36" s="423"/>
      <c r="T36" s="423"/>
      <c r="U36" s="423"/>
      <c r="V36" s="423"/>
      <c r="W36" s="420"/>
      <c r="X36" s="420"/>
      <c r="Y36" s="420"/>
      <c r="Z36" s="423"/>
      <c r="AA36" s="420"/>
      <c r="AB36" s="423"/>
      <c r="AC36" s="459"/>
      <c r="AD36" s="459"/>
      <c r="AE36" s="459"/>
      <c r="AF36" s="427"/>
      <c r="AG36" s="420"/>
      <c r="AH36" s="423"/>
      <c r="AI36" s="443"/>
      <c r="AJ36" s="443"/>
      <c r="AK36" s="443"/>
      <c r="AL36" s="443"/>
      <c r="AM36" s="443"/>
      <c r="AN36" s="443"/>
      <c r="AO36" s="428"/>
      <c r="AP36" s="429"/>
      <c r="AQ36" s="423"/>
      <c r="AR36" s="423"/>
      <c r="AS36" s="423"/>
      <c r="AT36" s="420"/>
      <c r="AU36" s="423"/>
      <c r="AV36" s="428"/>
      <c r="AW36" s="428"/>
      <c r="AX36" s="428"/>
      <c r="AY36" s="428"/>
      <c r="AZ36" s="428"/>
      <c r="BA36" s="428"/>
      <c r="BB36" s="12"/>
    </row>
    <row r="37" spans="1:77" s="105" customFormat="1" ht="15" customHeight="1">
      <c r="A37" s="128"/>
      <c r="B37" s="430"/>
      <c r="C37" s="421"/>
      <c r="D37" s="431"/>
      <c r="E37" s="422"/>
      <c r="F37" s="422"/>
      <c r="G37" s="432"/>
      <c r="H37" s="432"/>
      <c r="I37" s="432"/>
      <c r="J37" s="432"/>
      <c r="K37" s="432"/>
      <c r="L37" s="423"/>
      <c r="M37" s="433"/>
      <c r="N37" s="433"/>
      <c r="O37" s="433"/>
      <c r="P37" s="433"/>
      <c r="Q37" s="433"/>
      <c r="R37" s="433"/>
      <c r="S37" s="420"/>
      <c r="T37" s="420"/>
      <c r="U37" s="423"/>
      <c r="V37" s="423"/>
      <c r="W37" s="546" t="s">
        <v>52</v>
      </c>
      <c r="X37" s="546"/>
      <c r="Y37" s="420"/>
      <c r="Z37" s="434"/>
      <c r="AA37" s="434"/>
      <c r="AB37" s="434"/>
      <c r="AC37" s="518" t="s">
        <v>274</v>
      </c>
      <c r="AD37" s="518"/>
      <c r="AE37" s="518"/>
      <c r="AF37" s="518"/>
      <c r="AG37" s="434"/>
      <c r="AH37" s="434"/>
      <c r="AI37" s="434"/>
      <c r="AJ37" s="433"/>
      <c r="AK37" s="546" t="s">
        <v>81</v>
      </c>
      <c r="AL37" s="546"/>
      <c r="AM37" s="423"/>
      <c r="AN37" s="420"/>
      <c r="AO37" s="420"/>
      <c r="AP37" s="420"/>
      <c r="AQ37" s="420"/>
      <c r="AR37" s="434"/>
      <c r="AS37" s="427"/>
      <c r="AT37" s="427"/>
      <c r="AU37" s="427"/>
      <c r="AV37" s="427"/>
      <c r="AW37" s="427"/>
      <c r="AX37" s="427"/>
      <c r="AY37" s="427"/>
      <c r="AZ37" s="427"/>
      <c r="BA37" s="427"/>
      <c r="BB37" s="12"/>
      <c r="BD37" s="121"/>
      <c r="BE37" s="121"/>
      <c r="BF37" s="121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</row>
    <row r="38" spans="1:77" s="105" customFormat="1" ht="15" customHeight="1">
      <c r="A38" s="102"/>
      <c r="B38" s="423"/>
      <c r="C38" s="431"/>
      <c r="D38" s="421"/>
      <c r="E38" s="422"/>
      <c r="F38" s="422"/>
      <c r="G38" s="432"/>
      <c r="H38" s="432"/>
      <c r="I38" s="432"/>
      <c r="J38" s="432"/>
      <c r="K38" s="435"/>
      <c r="L38" s="435"/>
      <c r="M38" s="435"/>
      <c r="N38" s="435"/>
      <c r="O38" s="433"/>
      <c r="P38" s="433"/>
      <c r="Q38" s="433"/>
      <c r="R38" s="433"/>
      <c r="S38" s="420"/>
      <c r="T38" s="420"/>
      <c r="U38" s="420"/>
      <c r="V38" s="420"/>
      <c r="W38" s="420"/>
      <c r="X38" s="420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33"/>
      <c r="AK38" s="420"/>
      <c r="AL38" s="420"/>
      <c r="AM38" s="420"/>
      <c r="AN38" s="420"/>
      <c r="AO38" s="420"/>
      <c r="AP38" s="420"/>
      <c r="AQ38" s="420"/>
      <c r="AR38" s="434"/>
      <c r="AS38" s="427"/>
      <c r="AT38" s="428"/>
      <c r="AU38" s="428"/>
      <c r="AV38" s="428"/>
      <c r="AW38" s="428"/>
      <c r="AX38" s="428"/>
      <c r="AY38" s="428"/>
      <c r="AZ38" s="428"/>
      <c r="BA38" s="428"/>
      <c r="BB38" s="12"/>
      <c r="BC38" s="107"/>
      <c r="BE38" s="115"/>
      <c r="BF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</row>
    <row r="39" spans="1:77" s="105" customFormat="1" ht="15" customHeight="1">
      <c r="A39" s="102"/>
      <c r="B39" s="423"/>
      <c r="C39" s="431"/>
      <c r="D39" s="421"/>
      <c r="E39" s="422"/>
      <c r="F39" s="422"/>
      <c r="G39" s="432"/>
      <c r="H39" s="432"/>
      <c r="I39" s="434"/>
      <c r="J39" s="520" t="s">
        <v>266</v>
      </c>
      <c r="K39" s="520"/>
      <c r="L39" s="520"/>
      <c r="M39" s="520"/>
      <c r="N39" s="421"/>
      <c r="O39" s="421"/>
      <c r="P39" s="423"/>
      <c r="Q39" s="433"/>
      <c r="R39" s="423"/>
      <c r="S39" s="420"/>
      <c r="T39" s="420"/>
      <c r="U39" s="420"/>
      <c r="V39" s="420"/>
      <c r="W39" s="519"/>
      <c r="X39" s="519"/>
      <c r="Y39" s="519"/>
      <c r="Z39" s="519"/>
      <c r="AA39" s="423"/>
      <c r="AB39" s="423"/>
      <c r="AC39" s="520" t="s">
        <v>242</v>
      </c>
      <c r="AD39" s="520"/>
      <c r="AE39" s="520"/>
      <c r="AF39" s="520"/>
      <c r="AG39" s="423"/>
      <c r="AH39" s="423"/>
      <c r="AI39" s="519"/>
      <c r="AJ39" s="519"/>
      <c r="AK39" s="519"/>
      <c r="AL39" s="519"/>
      <c r="AM39" s="420"/>
      <c r="AN39" s="420"/>
      <c r="AO39" s="420"/>
      <c r="AP39" s="420"/>
      <c r="AQ39" s="436"/>
      <c r="AR39" s="434"/>
      <c r="AS39" s="423"/>
      <c r="AT39" s="434"/>
      <c r="AU39" s="434"/>
      <c r="AV39" s="452"/>
      <c r="AW39" s="520" t="s">
        <v>286</v>
      </c>
      <c r="AX39" s="520"/>
      <c r="AY39" s="520"/>
      <c r="AZ39" s="520"/>
      <c r="BA39" s="423"/>
      <c r="BB39" s="102"/>
      <c r="BC39" s="107"/>
      <c r="BE39" s="115"/>
      <c r="BF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</row>
    <row r="40" spans="1:77" s="247" customFormat="1" ht="15" customHeight="1">
      <c r="A40" s="102"/>
      <c r="B40" s="423"/>
      <c r="C40" s="428"/>
      <c r="D40" s="428"/>
      <c r="E40" s="428"/>
      <c r="F40" s="423"/>
      <c r="G40" s="432"/>
      <c r="H40" s="432"/>
      <c r="I40" s="423"/>
      <c r="J40" s="423"/>
      <c r="K40" s="423"/>
      <c r="L40" s="423"/>
      <c r="M40" s="435"/>
      <c r="N40" s="435"/>
      <c r="O40" s="433"/>
      <c r="P40" s="452"/>
      <c r="Q40" s="452"/>
      <c r="R40" s="452"/>
      <c r="S40" s="423"/>
      <c r="T40" s="440"/>
      <c r="U40" s="423"/>
      <c r="V40" s="423"/>
      <c r="W40" s="423"/>
      <c r="X40" s="423"/>
      <c r="Y40" s="440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23"/>
      <c r="AK40" s="423"/>
      <c r="AL40" s="423"/>
      <c r="AM40" s="423"/>
      <c r="AN40" s="423"/>
      <c r="AO40" s="423"/>
      <c r="AP40" s="423"/>
      <c r="AQ40" s="440"/>
      <c r="AR40" s="434"/>
      <c r="AS40" s="427"/>
      <c r="AT40" s="434"/>
      <c r="AU40" s="434"/>
      <c r="AV40" s="437"/>
      <c r="AW40" s="437"/>
      <c r="AX40" s="423"/>
      <c r="AY40" s="423"/>
      <c r="AZ40" s="423"/>
      <c r="BA40" s="434"/>
      <c r="BB40" s="369"/>
      <c r="BC40" s="102"/>
      <c r="BD40" s="105"/>
      <c r="BE40" s="141"/>
      <c r="BF40" s="102"/>
      <c r="BG40" s="105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</row>
    <row r="41" spans="1:77" s="247" customFormat="1" ht="15" customHeight="1">
      <c r="A41" s="102"/>
      <c r="B41" s="423"/>
      <c r="C41" s="420"/>
      <c r="D41" s="420"/>
      <c r="E41" s="423"/>
      <c r="F41" s="423"/>
      <c r="G41" s="432"/>
      <c r="H41" s="432"/>
      <c r="I41" s="432"/>
      <c r="J41" s="432"/>
      <c r="K41" s="435"/>
      <c r="L41" s="435"/>
      <c r="M41" s="435"/>
      <c r="N41" s="435"/>
      <c r="O41" s="433"/>
      <c r="P41" s="452"/>
      <c r="Q41" s="452"/>
      <c r="R41" s="452"/>
      <c r="S41" s="423"/>
      <c r="T41" s="423"/>
      <c r="U41" s="423"/>
      <c r="V41" s="423"/>
      <c r="W41" s="423"/>
      <c r="X41" s="423"/>
      <c r="Y41" s="423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3"/>
      <c r="AK41" s="423"/>
      <c r="AL41" s="423"/>
      <c r="AM41" s="423"/>
      <c r="AN41" s="423"/>
      <c r="AO41" s="423"/>
      <c r="AP41" s="423"/>
      <c r="AQ41" s="423"/>
      <c r="AR41" s="434"/>
      <c r="AS41" s="427"/>
      <c r="AT41" s="427"/>
      <c r="AU41" s="427"/>
      <c r="AV41" s="427"/>
      <c r="AW41" s="427"/>
      <c r="AX41" s="427"/>
      <c r="AY41" s="427"/>
      <c r="AZ41" s="427"/>
      <c r="BA41" s="427"/>
      <c r="BB41" s="369"/>
      <c r="BC41" s="102"/>
      <c r="BD41" s="102"/>
      <c r="BE41" s="105"/>
      <c r="BF41" s="102"/>
      <c r="BG41" s="105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</row>
    <row r="42" spans="1:77" s="247" customFormat="1" ht="15" customHeight="1">
      <c r="A42" s="128"/>
      <c r="B42" s="430"/>
      <c r="C42" s="428"/>
      <c r="D42" s="428"/>
      <c r="E42" s="428"/>
      <c r="F42" s="519" t="s">
        <v>217</v>
      </c>
      <c r="G42" s="519"/>
      <c r="H42" s="519"/>
      <c r="I42" s="420"/>
      <c r="J42" s="542" t="s">
        <v>80</v>
      </c>
      <c r="K42" s="542"/>
      <c r="L42" s="542"/>
      <c r="M42" s="542"/>
      <c r="N42" s="423"/>
      <c r="O42" s="452"/>
      <c r="P42" s="519" t="s">
        <v>270</v>
      </c>
      <c r="Q42" s="519"/>
      <c r="R42" s="519"/>
      <c r="S42" s="519"/>
      <c r="T42" s="423"/>
      <c r="U42" s="423"/>
      <c r="V42" s="452"/>
      <c r="W42" s="519" t="s">
        <v>251</v>
      </c>
      <c r="X42" s="519"/>
      <c r="Y42" s="519"/>
      <c r="Z42" s="452"/>
      <c r="AA42" s="452"/>
      <c r="AB42" s="420"/>
      <c r="AC42" s="521" t="s">
        <v>81</v>
      </c>
      <c r="AD42" s="521"/>
      <c r="AE42" s="521"/>
      <c r="AF42" s="521"/>
      <c r="AG42" s="420"/>
      <c r="AH42" s="420"/>
      <c r="AI42" s="519" t="s">
        <v>271</v>
      </c>
      <c r="AJ42" s="519"/>
      <c r="AK42" s="519"/>
      <c r="AL42" s="519"/>
      <c r="AM42" s="452"/>
      <c r="AN42" s="423"/>
      <c r="AO42" s="423"/>
      <c r="AP42" s="427"/>
      <c r="AQ42" s="427"/>
      <c r="AR42" s="427"/>
      <c r="AS42" s="519" t="s">
        <v>216</v>
      </c>
      <c r="AT42" s="519"/>
      <c r="AU42" s="519"/>
      <c r="AV42" s="423"/>
      <c r="AW42" s="521" t="s">
        <v>52</v>
      </c>
      <c r="AX42" s="521"/>
      <c r="AY42" s="521"/>
      <c r="AZ42" s="521"/>
      <c r="BA42" s="438"/>
      <c r="BB42" s="444"/>
      <c r="BC42" s="519" t="s">
        <v>243</v>
      </c>
      <c r="BD42" s="519"/>
      <c r="BE42" s="519"/>
      <c r="BF42" s="519"/>
      <c r="BG42" s="105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</row>
    <row r="43" spans="1:77" s="247" customFormat="1" ht="15" customHeight="1">
      <c r="A43" s="128"/>
      <c r="B43" s="430"/>
      <c r="C43" s="420"/>
      <c r="D43" s="420"/>
      <c r="E43" s="436"/>
      <c r="F43" s="519"/>
      <c r="G43" s="519"/>
      <c r="H43" s="519"/>
      <c r="I43" s="423"/>
      <c r="J43" s="542"/>
      <c r="K43" s="542"/>
      <c r="L43" s="542"/>
      <c r="M43" s="542"/>
      <c r="N43" s="420"/>
      <c r="O43" s="452"/>
      <c r="P43" s="519"/>
      <c r="Q43" s="519"/>
      <c r="R43" s="519"/>
      <c r="S43" s="519"/>
      <c r="T43" s="423"/>
      <c r="U43" s="423"/>
      <c r="V43" s="452"/>
      <c r="W43" s="519"/>
      <c r="X43" s="519"/>
      <c r="Y43" s="519"/>
      <c r="Z43" s="452"/>
      <c r="AA43" s="452"/>
      <c r="AB43" s="420"/>
      <c r="AC43" s="521"/>
      <c r="AD43" s="521"/>
      <c r="AE43" s="521"/>
      <c r="AF43" s="521"/>
      <c r="AG43" s="420"/>
      <c r="AH43" s="420"/>
      <c r="AI43" s="519"/>
      <c r="AJ43" s="519"/>
      <c r="AK43" s="519"/>
      <c r="AL43" s="519"/>
      <c r="AM43" s="452"/>
      <c r="AN43" s="423"/>
      <c r="AO43" s="453"/>
      <c r="AP43" s="423"/>
      <c r="AQ43" s="420"/>
      <c r="AR43" s="423"/>
      <c r="AS43" s="519"/>
      <c r="AT43" s="519"/>
      <c r="AU43" s="519"/>
      <c r="AV43" s="420"/>
      <c r="AW43" s="521"/>
      <c r="AX43" s="521"/>
      <c r="AY43" s="521"/>
      <c r="AZ43" s="521"/>
      <c r="BA43" s="423"/>
      <c r="BB43" s="102"/>
      <c r="BC43" s="519"/>
      <c r="BD43" s="519"/>
      <c r="BE43" s="519"/>
      <c r="BF43" s="519"/>
      <c r="BG43" s="105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</row>
    <row r="44" spans="2:77" s="247" customFormat="1" ht="15" customHeight="1">
      <c r="B44" s="430"/>
      <c r="C44" s="430"/>
      <c r="D44" s="430"/>
      <c r="E44" s="428"/>
      <c r="F44" s="428"/>
      <c r="G44" s="423"/>
      <c r="H44" s="428"/>
      <c r="I44" s="428"/>
      <c r="J44" s="542"/>
      <c r="K44" s="542"/>
      <c r="L44" s="542"/>
      <c r="M44" s="542"/>
      <c r="N44" s="423"/>
      <c r="O44" s="423"/>
      <c r="P44" s="428"/>
      <c r="Q44" s="423"/>
      <c r="R44" s="420"/>
      <c r="S44" s="436"/>
      <c r="T44" s="423"/>
      <c r="U44" s="423"/>
      <c r="V44" s="423"/>
      <c r="W44" s="423"/>
      <c r="X44" s="423"/>
      <c r="Y44" s="423"/>
      <c r="Z44" s="423"/>
      <c r="AA44" s="420"/>
      <c r="AB44" s="420"/>
      <c r="AC44" s="521"/>
      <c r="AD44" s="521"/>
      <c r="AE44" s="521"/>
      <c r="AF44" s="521"/>
      <c r="AG44" s="420"/>
      <c r="AH44" s="420"/>
      <c r="AI44" s="423"/>
      <c r="AJ44" s="423"/>
      <c r="AK44" s="423"/>
      <c r="AL44" s="423"/>
      <c r="AM44" s="423"/>
      <c r="AN44" s="428"/>
      <c r="AO44" s="428"/>
      <c r="AP44" s="423"/>
      <c r="AQ44" s="423"/>
      <c r="AR44" s="423"/>
      <c r="AS44" s="423"/>
      <c r="AT44" s="420"/>
      <c r="AU44" s="420"/>
      <c r="AV44" s="428"/>
      <c r="AW44" s="521"/>
      <c r="AX44" s="521"/>
      <c r="AY44" s="521"/>
      <c r="AZ44" s="521"/>
      <c r="BA44" s="428"/>
      <c r="BB44" s="102"/>
      <c r="BC44" s="102"/>
      <c r="BD44" s="102"/>
      <c r="BE44" s="105"/>
      <c r="BF44" s="128"/>
      <c r="BG44" s="105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</row>
    <row r="45" spans="1:77" s="247" customFormat="1" ht="15" customHeight="1">
      <c r="A45" s="128"/>
      <c r="B45" s="430"/>
      <c r="C45" s="420"/>
      <c r="D45" s="420"/>
      <c r="E45" s="436"/>
      <c r="F45" s="423"/>
      <c r="G45" s="423"/>
      <c r="H45" s="423"/>
      <c r="I45" s="423"/>
      <c r="J45" s="459"/>
      <c r="K45" s="459"/>
      <c r="L45" s="459"/>
      <c r="M45" s="459"/>
      <c r="N45" s="420"/>
      <c r="O45" s="420"/>
      <c r="P45" s="420"/>
      <c r="Q45" s="420"/>
      <c r="R45" s="420"/>
      <c r="S45" s="436"/>
      <c r="T45" s="423"/>
      <c r="U45" s="423"/>
      <c r="V45" s="423"/>
      <c r="W45" s="423"/>
      <c r="X45" s="423"/>
      <c r="Y45" s="423"/>
      <c r="Z45" s="423"/>
      <c r="AA45" s="420"/>
      <c r="AB45" s="420"/>
      <c r="AC45" s="459"/>
      <c r="AD45" s="459"/>
      <c r="AE45" s="459"/>
      <c r="AF45" s="459"/>
      <c r="AG45" s="420"/>
      <c r="AH45" s="420"/>
      <c r="AI45" s="436"/>
      <c r="AJ45" s="423"/>
      <c r="AK45" s="423"/>
      <c r="AL45" s="423"/>
      <c r="AM45" s="423"/>
      <c r="AN45" s="423"/>
      <c r="AO45" s="423"/>
      <c r="AP45" s="423"/>
      <c r="AQ45" s="420"/>
      <c r="AR45" s="423"/>
      <c r="AS45" s="420"/>
      <c r="AT45" s="420"/>
      <c r="AU45" s="420"/>
      <c r="AV45" s="420"/>
      <c r="AW45" s="459"/>
      <c r="AX45" s="459"/>
      <c r="AY45" s="459"/>
      <c r="AZ45" s="459"/>
      <c r="BA45" s="423"/>
      <c r="BB45" s="102"/>
      <c r="BC45" s="102"/>
      <c r="BD45" s="102"/>
      <c r="BE45" s="105"/>
      <c r="BF45" s="128"/>
      <c r="BG45" s="105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</row>
    <row r="46" spans="1:77" s="247" customFormat="1" ht="15" customHeight="1">
      <c r="A46" s="128"/>
      <c r="B46" s="479"/>
      <c r="C46" s="479"/>
      <c r="D46" s="543" t="s">
        <v>269</v>
      </c>
      <c r="E46" s="543"/>
      <c r="F46" s="543"/>
      <c r="G46" s="543"/>
      <c r="H46" s="102"/>
      <c r="I46" s="102"/>
      <c r="J46" s="518" t="s">
        <v>255</v>
      </c>
      <c r="K46" s="518"/>
      <c r="L46" s="518"/>
      <c r="M46" s="518"/>
      <c r="N46" s="105"/>
      <c r="O46" s="105"/>
      <c r="P46" s="516" t="s">
        <v>267</v>
      </c>
      <c r="Q46" s="516"/>
      <c r="R46" s="516"/>
      <c r="S46" s="516"/>
      <c r="T46" s="392"/>
      <c r="U46" s="102"/>
      <c r="V46" s="392"/>
      <c r="W46" s="528" t="s">
        <v>268</v>
      </c>
      <c r="X46" s="528"/>
      <c r="Y46" s="528"/>
      <c r="Z46" s="528"/>
      <c r="AA46" s="105"/>
      <c r="AB46" s="105"/>
      <c r="AC46" s="518" t="s">
        <v>227</v>
      </c>
      <c r="AD46" s="518"/>
      <c r="AE46" s="518"/>
      <c r="AF46" s="518"/>
      <c r="AG46" s="105"/>
      <c r="AH46" s="105"/>
      <c r="AI46" s="528" t="s">
        <v>263</v>
      </c>
      <c r="AJ46" s="528"/>
      <c r="AK46" s="528"/>
      <c r="AL46" s="528"/>
      <c r="AM46" s="528"/>
      <c r="AN46" s="452"/>
      <c r="AO46" s="392"/>
      <c r="AP46" s="392"/>
      <c r="AQ46" s="517" t="s">
        <v>265</v>
      </c>
      <c r="AR46" s="517"/>
      <c r="AS46" s="517"/>
      <c r="AT46" s="517"/>
      <c r="AU46" s="105"/>
      <c r="AV46" s="141"/>
      <c r="AW46" s="518" t="s">
        <v>244</v>
      </c>
      <c r="AX46" s="518"/>
      <c r="AY46" s="518"/>
      <c r="AZ46" s="518"/>
      <c r="BA46" s="102"/>
      <c r="BB46" s="102"/>
      <c r="BC46" s="516" t="s">
        <v>264</v>
      </c>
      <c r="BD46" s="516"/>
      <c r="BE46" s="516"/>
      <c r="BF46" s="516"/>
      <c r="BG46" s="516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</row>
    <row r="47" spans="1:77" s="247" customFormat="1" ht="15" customHeight="1">
      <c r="A47" s="128"/>
      <c r="B47" s="142"/>
      <c r="C47" s="105"/>
      <c r="D47" s="105"/>
      <c r="E47" s="122"/>
      <c r="F47" s="102"/>
      <c r="G47" s="102"/>
      <c r="H47" s="102"/>
      <c r="I47" s="102"/>
      <c r="J47" s="102"/>
      <c r="K47" s="102"/>
      <c r="L47" s="102"/>
      <c r="M47" s="105"/>
      <c r="N47" s="105"/>
      <c r="O47" s="105"/>
      <c r="P47" s="105"/>
      <c r="Q47" s="105"/>
      <c r="R47" s="105"/>
      <c r="S47" s="122"/>
      <c r="T47" s="102"/>
      <c r="U47" s="102"/>
      <c r="V47" s="102"/>
      <c r="W47" s="102"/>
      <c r="X47" s="102"/>
      <c r="Y47" s="102"/>
      <c r="Z47" s="102"/>
      <c r="AA47" s="403"/>
      <c r="AB47" s="403"/>
      <c r="AC47" s="403"/>
      <c r="AD47" s="403"/>
      <c r="AE47" s="411"/>
      <c r="AF47" s="411"/>
      <c r="AG47" s="105"/>
      <c r="AH47" s="105"/>
      <c r="AI47" s="122"/>
      <c r="AJ47" s="102"/>
      <c r="AK47" s="102"/>
      <c r="AL47" s="102"/>
      <c r="AM47" s="102"/>
      <c r="AN47" s="102"/>
      <c r="AO47" s="102"/>
      <c r="AP47" s="102"/>
      <c r="AQ47" s="517"/>
      <c r="AR47" s="517"/>
      <c r="AS47" s="517"/>
      <c r="AT47" s="517"/>
      <c r="AU47" s="105"/>
      <c r="AV47" s="141"/>
      <c r="AW47" s="141"/>
      <c r="AX47" s="141"/>
      <c r="AY47" s="141"/>
      <c r="AZ47" s="102"/>
      <c r="BA47" s="102"/>
      <c r="BB47" s="102"/>
      <c r="BC47" s="102"/>
      <c r="BD47" s="102"/>
      <c r="BE47" s="105"/>
      <c r="BF47" s="128"/>
      <c r="BG47" s="105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</row>
    <row r="48" spans="1:77" s="247" customFormat="1" ht="15" customHeight="1">
      <c r="A48" s="128"/>
      <c r="B48" s="142"/>
      <c r="C48" s="105"/>
      <c r="D48" s="105"/>
      <c r="E48" s="122"/>
      <c r="F48" s="102"/>
      <c r="G48" s="102"/>
      <c r="H48" s="102"/>
      <c r="I48" s="102"/>
      <c r="J48" s="102"/>
      <c r="K48" s="102"/>
      <c r="L48" s="102"/>
      <c r="M48" s="105"/>
      <c r="N48" s="105"/>
      <c r="O48" s="105"/>
      <c r="P48" s="105"/>
      <c r="Q48" s="105"/>
      <c r="R48" s="105"/>
      <c r="S48" s="122"/>
      <c r="T48" s="102"/>
      <c r="U48" s="102"/>
      <c r="V48" s="102"/>
      <c r="W48" s="102"/>
      <c r="X48" s="102"/>
      <c r="Y48" s="102"/>
      <c r="Z48" s="102"/>
      <c r="AA48" s="105"/>
      <c r="AB48" s="105"/>
      <c r="AC48" s="411"/>
      <c r="AD48" s="411"/>
      <c r="AE48" s="411"/>
      <c r="AF48" s="411"/>
      <c r="AG48" s="105"/>
      <c r="AH48" s="105"/>
      <c r="AI48" s="122"/>
      <c r="AJ48" s="102"/>
      <c r="AK48" s="102"/>
      <c r="AL48" s="102"/>
      <c r="AM48" s="102"/>
      <c r="AN48" s="102"/>
      <c r="AO48" s="102"/>
      <c r="AP48" s="102"/>
      <c r="AQ48" s="105"/>
      <c r="AR48" s="102"/>
      <c r="AS48" s="105"/>
      <c r="AT48" s="105"/>
      <c r="AU48" s="105"/>
      <c r="AV48" s="105"/>
      <c r="AW48" s="122"/>
      <c r="AX48" s="102"/>
      <c r="AY48" s="102"/>
      <c r="AZ48" s="102"/>
      <c r="BA48" s="102"/>
      <c r="BB48" s="102"/>
      <c r="BC48" s="102"/>
      <c r="BD48" s="102"/>
      <c r="BE48" s="105"/>
      <c r="BF48" s="128"/>
      <c r="BG48" s="105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</row>
    <row r="49" spans="1:77" s="247" customFormat="1" ht="15" customHeight="1">
      <c r="A49" s="128"/>
      <c r="B49" s="476"/>
      <c r="C49" s="475"/>
      <c r="D49" s="475"/>
      <c r="E49" s="477"/>
      <c r="F49" s="477"/>
      <c r="G49" s="477"/>
      <c r="H49" s="477"/>
      <c r="I49" s="477"/>
      <c r="J49" s="477"/>
      <c r="K49" s="477"/>
      <c r="L49" s="477"/>
      <c r="M49" s="475"/>
      <c r="N49" s="475"/>
      <c r="O49" s="475"/>
      <c r="P49" s="475"/>
      <c r="Q49" s="475"/>
      <c r="R49" s="475"/>
      <c r="S49" s="477"/>
      <c r="T49" s="477"/>
      <c r="U49" s="477"/>
      <c r="V49" s="477"/>
      <c r="W49" s="477"/>
      <c r="X49" s="477"/>
      <c r="Y49" s="477"/>
      <c r="Z49" s="477"/>
      <c r="AA49" s="475"/>
      <c r="AB49" s="475"/>
      <c r="AC49" s="475"/>
      <c r="AD49" s="475"/>
      <c r="AE49" s="475"/>
      <c r="AF49" s="475"/>
      <c r="AG49" s="475"/>
      <c r="AH49" s="475"/>
      <c r="AI49" s="477"/>
      <c r="AJ49" s="477"/>
      <c r="AK49" s="477"/>
      <c r="AL49" s="477"/>
      <c r="AM49" s="102"/>
      <c r="AN49" s="102"/>
      <c r="AO49" s="102"/>
      <c r="AP49" s="102"/>
      <c r="AQ49" s="105"/>
      <c r="AR49" s="102"/>
      <c r="AS49" s="105"/>
      <c r="AT49" s="105"/>
      <c r="AU49" s="105"/>
      <c r="AV49" s="105"/>
      <c r="AW49" s="102"/>
      <c r="AX49" s="102"/>
      <c r="AY49" s="102"/>
      <c r="AZ49" s="102"/>
      <c r="BA49" s="102"/>
      <c r="BB49" s="102"/>
      <c r="BC49" s="102"/>
      <c r="BD49" s="102"/>
      <c r="BE49" s="105"/>
      <c r="BF49" s="128"/>
      <c r="BG49" s="105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</row>
    <row r="50" spans="1:77" s="247" customFormat="1" ht="15" customHeight="1">
      <c r="A50" s="128"/>
      <c r="B50" s="142"/>
      <c r="C50" s="105"/>
      <c r="D50" s="105"/>
      <c r="E50" s="102"/>
      <c r="F50" s="102"/>
      <c r="G50" s="102"/>
      <c r="H50" s="102"/>
      <c r="I50" s="102"/>
      <c r="J50" s="102"/>
      <c r="K50" s="102"/>
      <c r="L50" s="102"/>
      <c r="M50" s="105"/>
      <c r="N50" s="105"/>
      <c r="O50" s="105"/>
      <c r="P50" s="105"/>
      <c r="Q50" s="105"/>
      <c r="R50" s="105"/>
      <c r="S50" s="102"/>
      <c r="T50" s="102"/>
      <c r="U50" s="102"/>
      <c r="V50" s="102"/>
      <c r="W50" s="102"/>
      <c r="X50" s="141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41"/>
      <c r="AJ50" s="102"/>
      <c r="AK50" s="102"/>
      <c r="AL50" s="102"/>
      <c r="AM50" s="102"/>
      <c r="AN50" s="102"/>
      <c r="AO50" s="102"/>
      <c r="AP50" s="102"/>
      <c r="AQ50" s="105"/>
      <c r="AR50" s="102"/>
      <c r="AS50" s="105"/>
      <c r="AT50" s="105"/>
      <c r="AU50" s="105"/>
      <c r="AV50" s="105"/>
      <c r="AW50" s="102"/>
      <c r="AX50" s="102"/>
      <c r="AY50" s="102"/>
      <c r="AZ50" s="102"/>
      <c r="BA50" s="102"/>
      <c r="BB50" s="102"/>
      <c r="BC50" s="102"/>
      <c r="BD50" s="102"/>
      <c r="BE50" s="105"/>
      <c r="BF50" s="128"/>
      <c r="BG50" s="105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</row>
    <row r="51" spans="1:77" s="247" customFormat="1" ht="13.5" customHeight="1">
      <c r="A51" s="128"/>
      <c r="B51" s="142"/>
      <c r="C51" s="105"/>
      <c r="D51" s="105"/>
      <c r="E51" s="102"/>
      <c r="F51" s="102"/>
      <c r="G51" s="102"/>
      <c r="H51" s="102"/>
      <c r="I51" s="102"/>
      <c r="J51" s="102"/>
      <c r="K51" s="102"/>
      <c r="L51" s="102"/>
      <c r="M51" s="105"/>
      <c r="N51" s="105"/>
      <c r="O51" s="105"/>
      <c r="P51" s="105"/>
      <c r="Q51" s="105"/>
      <c r="R51" s="105"/>
      <c r="S51" s="102"/>
      <c r="T51" s="102"/>
      <c r="U51" s="102"/>
      <c r="V51" s="102"/>
      <c r="W51" s="102"/>
      <c r="X51" s="141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41"/>
      <c r="AJ51" s="102"/>
      <c r="AK51" s="102"/>
      <c r="AL51" s="102"/>
      <c r="AM51" s="102"/>
      <c r="AN51" s="102"/>
      <c r="AO51" s="102"/>
      <c r="AP51" s="102"/>
      <c r="AQ51" s="105"/>
      <c r="AR51" s="102"/>
      <c r="AS51" s="105"/>
      <c r="AT51" s="105"/>
      <c r="AU51" s="105"/>
      <c r="AV51" s="105"/>
      <c r="AW51" s="102"/>
      <c r="AX51" s="102"/>
      <c r="AY51" s="102"/>
      <c r="AZ51" s="102"/>
      <c r="BA51" s="102"/>
      <c r="BB51" s="102"/>
      <c r="BC51" s="102"/>
      <c r="BD51" s="102"/>
      <c r="BE51" s="105"/>
      <c r="BF51" s="128"/>
      <c r="BG51" s="105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</row>
    <row r="52" spans="1:77" s="247" customFormat="1" ht="15" customHeight="1" hidden="1">
      <c r="A52" s="128"/>
      <c r="B52" s="142"/>
      <c r="C52" s="105"/>
      <c r="D52" s="105"/>
      <c r="E52" s="102"/>
      <c r="F52" s="102"/>
      <c r="G52" s="102"/>
      <c r="H52" s="102"/>
      <c r="I52" s="102"/>
      <c r="J52" s="102"/>
      <c r="K52" s="102"/>
      <c r="L52" s="102"/>
      <c r="M52" s="105"/>
      <c r="N52" s="105"/>
      <c r="O52" s="105"/>
      <c r="P52" s="105"/>
      <c r="Q52" s="105"/>
      <c r="R52" s="105"/>
      <c r="S52" s="102"/>
      <c r="T52" s="102"/>
      <c r="U52" s="102"/>
      <c r="V52" s="102"/>
      <c r="W52" s="102"/>
      <c r="X52" s="141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41"/>
      <c r="AJ52" s="102"/>
      <c r="AK52" s="102"/>
      <c r="AL52" s="102"/>
      <c r="AM52" s="102"/>
      <c r="AN52" s="102"/>
      <c r="AO52" s="102"/>
      <c r="AP52" s="102"/>
      <c r="AQ52" s="105"/>
      <c r="AR52" s="102"/>
      <c r="AS52" s="105"/>
      <c r="AT52" s="105"/>
      <c r="AU52" s="105"/>
      <c r="AV52" s="105"/>
      <c r="AW52" s="102"/>
      <c r="AX52" s="102"/>
      <c r="AY52" s="102"/>
      <c r="AZ52" s="102"/>
      <c r="BA52" s="102"/>
      <c r="BB52" s="102"/>
      <c r="BC52" s="102"/>
      <c r="BD52" s="102"/>
      <c r="BE52" s="105"/>
      <c r="BF52" s="128"/>
      <c r="BG52" s="105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</row>
    <row r="53" spans="1:77" s="247" customFormat="1" ht="5.25" customHeight="1">
      <c r="A53" s="250"/>
      <c r="B53" s="390"/>
      <c r="C53" s="390"/>
      <c r="D53" s="390"/>
      <c r="E53" s="390"/>
      <c r="F53" s="390"/>
      <c r="G53" s="390"/>
      <c r="H53" s="390"/>
      <c r="I53" s="250"/>
      <c r="J53" s="369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</row>
    <row r="54" spans="1:77" s="247" customFormat="1" ht="15" customHeight="1">
      <c r="A54" s="105"/>
      <c r="B54" s="532"/>
      <c r="C54" s="532"/>
      <c r="D54" s="532"/>
      <c r="E54" s="532"/>
      <c r="F54" s="532"/>
      <c r="G54" s="532"/>
      <c r="H54" s="532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254"/>
      <c r="T54" s="254"/>
      <c r="U54" s="254"/>
      <c r="V54" s="254"/>
      <c r="W54" s="254"/>
      <c r="X54" s="254"/>
      <c r="Y54" s="254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25"/>
      <c r="AK54" s="125"/>
      <c r="AL54" s="125"/>
      <c r="AM54" s="105"/>
      <c r="AN54" s="131"/>
      <c r="AO54" s="137"/>
      <c r="AP54" s="137"/>
      <c r="AQ54" s="137"/>
      <c r="AR54" s="122"/>
      <c r="AS54" s="102"/>
      <c r="AT54" s="102"/>
      <c r="AU54" s="102"/>
      <c r="AV54" s="102"/>
      <c r="AW54" s="102"/>
      <c r="AX54" s="102"/>
      <c r="AY54" s="141"/>
      <c r="AZ54" s="141"/>
      <c r="BA54" s="141"/>
      <c r="BB54" s="141"/>
      <c r="BC54" s="127"/>
      <c r="BD54" s="127"/>
      <c r="BE54" s="127"/>
      <c r="BF54" s="105"/>
      <c r="BG54" s="245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</row>
    <row r="55" spans="1:77" s="247" customFormat="1" ht="12" customHeight="1">
      <c r="A55" s="128"/>
      <c r="B55" s="142"/>
      <c r="C55" s="105"/>
      <c r="D55" s="105"/>
      <c r="E55" s="102"/>
      <c r="F55" s="102"/>
      <c r="G55" s="102"/>
      <c r="H55" s="102"/>
      <c r="I55" s="102"/>
      <c r="J55" s="102"/>
      <c r="K55" s="102"/>
      <c r="L55" s="102"/>
      <c r="M55" s="105"/>
      <c r="N55" s="105"/>
      <c r="O55" s="105"/>
      <c r="P55" s="105"/>
      <c r="Q55" s="105"/>
      <c r="R55" s="105"/>
      <c r="S55" s="102"/>
      <c r="T55" s="102"/>
      <c r="U55" s="102"/>
      <c r="V55" s="102"/>
      <c r="W55" s="102"/>
      <c r="X55" s="141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41"/>
      <c r="AJ55" s="102"/>
      <c r="AK55" s="102"/>
      <c r="AL55" s="102"/>
      <c r="AM55" s="102"/>
      <c r="AN55" s="102"/>
      <c r="AO55" s="102"/>
      <c r="AP55" s="102"/>
      <c r="AQ55" s="105"/>
      <c r="AR55" s="102"/>
      <c r="AS55" s="105"/>
      <c r="AT55" s="105"/>
      <c r="AU55" s="105"/>
      <c r="AV55" s="105"/>
      <c r="AW55" s="102"/>
      <c r="AX55" s="102"/>
      <c r="AY55" s="102"/>
      <c r="AZ55" s="102"/>
      <c r="BA55" s="102"/>
      <c r="BB55" s="102"/>
      <c r="BC55" s="102"/>
      <c r="BD55" s="102"/>
      <c r="BE55" s="105"/>
      <c r="BF55" s="128"/>
      <c r="BG55" s="105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</row>
    <row r="56" spans="1:77" s="247" customFormat="1" ht="15" customHeight="1" hidden="1">
      <c r="A56" s="128"/>
      <c r="B56" s="142"/>
      <c r="C56" s="105"/>
      <c r="D56" s="105"/>
      <c r="E56" s="102"/>
      <c r="F56" s="102"/>
      <c r="G56" s="102"/>
      <c r="H56" s="102"/>
      <c r="I56" s="102"/>
      <c r="J56" s="102"/>
      <c r="K56" s="102"/>
      <c r="L56" s="102"/>
      <c r="M56" s="105"/>
      <c r="N56" s="105"/>
      <c r="O56" s="540"/>
      <c r="P56" s="540"/>
      <c r="Q56" s="540"/>
      <c r="R56" s="540"/>
      <c r="S56" s="540"/>
      <c r="T56" s="540"/>
      <c r="U56" s="102"/>
      <c r="V56" s="102"/>
      <c r="W56" s="102"/>
      <c r="X56" s="141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41"/>
      <c r="AJ56" s="102"/>
      <c r="AK56" s="102"/>
      <c r="AL56" s="102"/>
      <c r="AM56" s="102"/>
      <c r="AN56" s="102"/>
      <c r="AO56" s="539"/>
      <c r="AP56" s="539"/>
      <c r="AQ56" s="539"/>
      <c r="AR56" s="539"/>
      <c r="AS56" s="539"/>
      <c r="AT56" s="539"/>
      <c r="AU56" s="105"/>
      <c r="AV56" s="105"/>
      <c r="AW56" s="102"/>
      <c r="AX56" s="102"/>
      <c r="AY56" s="102"/>
      <c r="AZ56" s="102"/>
      <c r="BA56" s="102"/>
      <c r="BB56" s="102"/>
      <c r="BC56" s="102"/>
      <c r="BD56" s="102"/>
      <c r="BE56" s="105"/>
      <c r="BF56" s="128"/>
      <c r="BG56" s="105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</row>
    <row r="57" spans="1:77" s="247" customFormat="1" ht="15" customHeight="1" hidden="1">
      <c r="A57" s="128"/>
      <c r="B57" s="142"/>
      <c r="C57" s="105"/>
      <c r="D57" s="105"/>
      <c r="E57" s="102"/>
      <c r="F57" s="102"/>
      <c r="G57" s="102"/>
      <c r="H57" s="102"/>
      <c r="I57" s="102"/>
      <c r="J57" s="102"/>
      <c r="K57" s="102"/>
      <c r="L57" s="102"/>
      <c r="M57" s="105"/>
      <c r="N57" s="105"/>
      <c r="O57" s="540"/>
      <c r="P57" s="540"/>
      <c r="Q57" s="540"/>
      <c r="R57" s="540"/>
      <c r="S57" s="540"/>
      <c r="T57" s="540"/>
      <c r="U57" s="102"/>
      <c r="V57" s="102"/>
      <c r="W57" s="102"/>
      <c r="X57" s="141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41"/>
      <c r="AJ57" s="102"/>
      <c r="AK57" s="102"/>
      <c r="AL57" s="102"/>
      <c r="AM57" s="102"/>
      <c r="AN57" s="102"/>
      <c r="AO57" s="539"/>
      <c r="AP57" s="539"/>
      <c r="AQ57" s="539"/>
      <c r="AR57" s="539"/>
      <c r="AS57" s="539"/>
      <c r="AT57" s="539"/>
      <c r="AU57" s="105"/>
      <c r="AV57" s="105"/>
      <c r="AW57" s="102"/>
      <c r="AX57" s="102"/>
      <c r="AY57" s="102"/>
      <c r="AZ57" s="102"/>
      <c r="BA57" s="102"/>
      <c r="BB57" s="102"/>
      <c r="BC57" s="102"/>
      <c r="BD57" s="102"/>
      <c r="BE57" s="105"/>
      <c r="BF57" s="128"/>
      <c r="BG57" s="105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</row>
    <row r="58" spans="1:77" s="247" customFormat="1" ht="7.5" customHeight="1" hidden="1">
      <c r="A58" s="128"/>
      <c r="B58" s="142"/>
      <c r="C58" s="105"/>
      <c r="D58" s="105"/>
      <c r="E58" s="102"/>
      <c r="F58" s="102"/>
      <c r="G58" s="102"/>
      <c r="H58" s="102"/>
      <c r="I58" s="102"/>
      <c r="J58" s="102"/>
      <c r="K58" s="102"/>
      <c r="L58" s="102"/>
      <c r="M58" s="105"/>
      <c r="N58" s="105"/>
      <c r="O58" s="105"/>
      <c r="P58" s="105"/>
      <c r="Q58" s="105"/>
      <c r="R58" s="105"/>
      <c r="S58" s="102"/>
      <c r="T58" s="102"/>
      <c r="U58" s="102"/>
      <c r="V58" s="102"/>
      <c r="W58" s="102"/>
      <c r="X58" s="141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41"/>
      <c r="AJ58" s="102"/>
      <c r="AK58" s="102"/>
      <c r="AL58" s="102"/>
      <c r="AM58" s="102"/>
      <c r="AN58" s="102"/>
      <c r="AO58" s="102"/>
      <c r="AP58" s="102"/>
      <c r="AQ58" s="105"/>
      <c r="AR58" s="102"/>
      <c r="AS58" s="105"/>
      <c r="AT58" s="105"/>
      <c r="AU58" s="105"/>
      <c r="AV58" s="105"/>
      <c r="AW58" s="102"/>
      <c r="AX58" s="102"/>
      <c r="AY58" s="102"/>
      <c r="AZ58" s="102"/>
      <c r="BA58" s="102"/>
      <c r="BB58" s="102"/>
      <c r="BC58" s="102"/>
      <c r="BD58" s="102"/>
      <c r="BE58" s="105"/>
      <c r="BF58" s="128"/>
      <c r="BG58" s="105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</row>
    <row r="59" spans="1:77" s="247" customFormat="1" ht="15" customHeight="1" hidden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41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41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</row>
    <row r="60" spans="1:77" s="81" customFormat="1" ht="15" customHeight="1">
      <c r="A60" s="128"/>
      <c r="B60" s="142"/>
      <c r="C60" s="143"/>
      <c r="D60" s="144"/>
      <c r="E60" s="144"/>
      <c r="F60" s="105"/>
      <c r="G60" s="102"/>
      <c r="H60" s="102"/>
      <c r="I60" s="102"/>
      <c r="J60" s="102"/>
      <c r="K60" s="105"/>
      <c r="L60" s="145"/>
      <c r="M60" s="146"/>
      <c r="N60" s="143"/>
      <c r="O60" s="105"/>
      <c r="P60" s="147"/>
      <c r="Q60" s="148"/>
      <c r="R60" s="143"/>
      <c r="S60" s="105"/>
      <c r="T60" s="105"/>
      <c r="U60" s="102"/>
      <c r="V60" s="102"/>
      <c r="W60" s="102"/>
      <c r="X60" s="102"/>
      <c r="Y60" s="105"/>
      <c r="Z60" s="125"/>
      <c r="AA60" s="125"/>
      <c r="AB60" s="105"/>
      <c r="AC60" s="143"/>
      <c r="AD60" s="95"/>
      <c r="AE60" s="95"/>
      <c r="AF60" s="95"/>
      <c r="AG60" s="95"/>
      <c r="AH60" s="144"/>
      <c r="AI60" s="105"/>
      <c r="AJ60" s="105"/>
      <c r="AK60" s="102"/>
      <c r="AL60" s="102"/>
      <c r="AM60" s="102"/>
      <c r="AN60" s="102"/>
      <c r="AO60" s="105"/>
      <c r="AP60" s="105"/>
      <c r="AQ60" s="145"/>
      <c r="AR60" s="149"/>
      <c r="AS60" s="95"/>
      <c r="AT60" s="95"/>
      <c r="AU60" s="95"/>
      <c r="AV60" s="146"/>
      <c r="AW60" s="105"/>
      <c r="AX60" s="105"/>
      <c r="AY60" s="102"/>
      <c r="AZ60" s="102"/>
      <c r="BA60" s="102"/>
      <c r="BB60" s="102"/>
      <c r="BC60" s="105"/>
      <c r="BD60" s="150"/>
      <c r="BE60" s="150"/>
      <c r="BF60" s="150"/>
      <c r="BG60" s="95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</row>
    <row r="61" spans="1:77" s="81" customFormat="1" ht="15" customHeight="1">
      <c r="A61" s="128"/>
      <c r="B61" s="142"/>
      <c r="C61" s="143"/>
      <c r="D61" s="144"/>
      <c r="E61" s="144"/>
      <c r="F61" s="105"/>
      <c r="G61" s="131"/>
      <c r="H61" s="131"/>
      <c r="I61" s="131"/>
      <c r="J61" s="131"/>
      <c r="K61" s="105"/>
      <c r="L61" s="145"/>
      <c r="M61" s="146"/>
      <c r="N61" s="143"/>
      <c r="O61" s="105"/>
      <c r="P61" s="147"/>
      <c r="Q61" s="147"/>
      <c r="R61" s="143"/>
      <c r="S61" s="105"/>
      <c r="T61" s="105"/>
      <c r="U61" s="131"/>
      <c r="V61" s="131"/>
      <c r="W61" s="131"/>
      <c r="X61" s="131"/>
      <c r="Y61" s="105"/>
      <c r="Z61" s="125"/>
      <c r="AA61" s="125"/>
      <c r="AB61" s="105"/>
      <c r="AC61" s="143"/>
      <c r="AD61" s="95"/>
      <c r="AE61" s="95"/>
      <c r="AF61" s="95"/>
      <c r="AG61" s="95"/>
      <c r="AH61" s="146"/>
      <c r="AI61" s="105"/>
      <c r="AJ61" s="105"/>
      <c r="AK61" s="131"/>
      <c r="AL61" s="131"/>
      <c r="AM61" s="131"/>
      <c r="AN61" s="131"/>
      <c r="AO61" s="105"/>
      <c r="AP61" s="105"/>
      <c r="AQ61" s="125"/>
      <c r="AR61" s="149"/>
      <c r="AS61" s="95"/>
      <c r="AT61" s="95"/>
      <c r="AU61" s="95"/>
      <c r="AV61" s="146"/>
      <c r="AW61" s="105"/>
      <c r="AX61" s="105"/>
      <c r="AY61" s="131"/>
      <c r="AZ61" s="131"/>
      <c r="BA61" s="131"/>
      <c r="BB61" s="131"/>
      <c r="BC61" s="105"/>
      <c r="BD61" s="105"/>
      <c r="BE61" s="125"/>
      <c r="BF61" s="96"/>
      <c r="BG61" s="95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</row>
    <row r="62" spans="1:77" s="81" customFormat="1" ht="15" customHeight="1">
      <c r="A62" s="128"/>
      <c r="B62" s="142"/>
      <c r="C62" s="143"/>
      <c r="D62" s="144"/>
      <c r="E62" s="144"/>
      <c r="F62" s="105"/>
      <c r="G62" s="131"/>
      <c r="H62" s="131"/>
      <c r="I62" s="131"/>
      <c r="J62" s="131"/>
      <c r="K62" s="105"/>
      <c r="L62" s="145"/>
      <c r="M62" s="146"/>
      <c r="N62" s="143"/>
      <c r="O62" s="105"/>
      <c r="P62" s="147"/>
      <c r="Q62" s="147"/>
      <c r="R62" s="143"/>
      <c r="S62" s="105"/>
      <c r="T62" s="105"/>
      <c r="U62" s="131"/>
      <c r="V62" s="131"/>
      <c r="W62" s="131"/>
      <c r="X62" s="131"/>
      <c r="Y62" s="105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115"/>
      <c r="AK62" s="131"/>
      <c r="AL62" s="131"/>
      <c r="AM62" s="131"/>
      <c r="AN62" s="131"/>
      <c r="AO62" s="105"/>
      <c r="AP62" s="105"/>
      <c r="AQ62" s="125"/>
      <c r="AR62" s="149"/>
      <c r="AS62" s="95"/>
      <c r="AT62" s="95"/>
      <c r="AU62" s="95"/>
      <c r="AV62" s="146"/>
      <c r="AW62" s="105"/>
      <c r="AX62" s="105"/>
      <c r="AY62" s="131"/>
      <c r="AZ62" s="131"/>
      <c r="BA62" s="131"/>
      <c r="BB62" s="131"/>
      <c r="BC62" s="105"/>
      <c r="BD62" s="105"/>
      <c r="BE62" s="125"/>
      <c r="BF62" s="96"/>
      <c r="BG62" s="95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</row>
    <row r="63" spans="1:77" s="95" customFormat="1" ht="1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</row>
    <row r="64" spans="1:77" s="95" customFormat="1" ht="19.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</row>
    <row r="65" spans="1:77" s="95" customFormat="1" ht="15" customHeight="1">
      <c r="A65" s="96"/>
      <c r="B65" s="96"/>
      <c r="C65" s="96"/>
      <c r="D65" s="96"/>
      <c r="E65" s="96"/>
      <c r="F65" s="96"/>
      <c r="G65" s="96"/>
      <c r="H65" s="96"/>
      <c r="I65" s="151"/>
      <c r="M65" s="99"/>
      <c r="N65" s="99"/>
      <c r="O65" s="99"/>
      <c r="P65" s="99"/>
      <c r="R65" s="104"/>
      <c r="S65" s="104"/>
      <c r="T65" s="104"/>
      <c r="U65" s="96"/>
      <c r="V65" s="96"/>
      <c r="W65" s="96"/>
      <c r="X65" s="96"/>
      <c r="Y65" s="96"/>
      <c r="Z65" s="96"/>
      <c r="AA65" s="98"/>
      <c r="AB65" s="98"/>
      <c r="AD65" s="99"/>
      <c r="AE65" s="99"/>
      <c r="AF65" s="99"/>
      <c r="AG65" s="99"/>
      <c r="AJ65" s="104"/>
      <c r="AK65" s="104"/>
      <c r="AL65" s="104"/>
      <c r="AM65" s="96"/>
      <c r="AN65" s="96"/>
      <c r="AO65" s="96"/>
      <c r="AP65" s="104"/>
      <c r="AQ65" s="104"/>
      <c r="AR65" s="104"/>
      <c r="AS65" s="96"/>
      <c r="AU65" s="99"/>
      <c r="AV65" s="99"/>
      <c r="AW65" s="99"/>
      <c r="AX65" s="99"/>
      <c r="BB65" s="152"/>
      <c r="BC65" s="96"/>
      <c r="BD65" s="96"/>
      <c r="BE65" s="96"/>
      <c r="BF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</row>
    <row r="66" spans="1:77" s="95" customFormat="1" ht="15" customHeight="1">
      <c r="A66" s="96"/>
      <c r="B66" s="96"/>
      <c r="C66" s="96"/>
      <c r="D66" s="96"/>
      <c r="E66" s="96"/>
      <c r="F66" s="96"/>
      <c r="G66" s="96"/>
      <c r="H66" s="96"/>
      <c r="I66" s="151"/>
      <c r="M66" s="99"/>
      <c r="N66" s="99"/>
      <c r="O66" s="99"/>
      <c r="P66" s="99"/>
      <c r="R66" s="104"/>
      <c r="S66" s="104"/>
      <c r="T66" s="104"/>
      <c r="U66" s="96"/>
      <c r="V66" s="96"/>
      <c r="W66" s="96"/>
      <c r="X66" s="96"/>
      <c r="Y66" s="96"/>
      <c r="Z66" s="96"/>
      <c r="AA66" s="98"/>
      <c r="AB66" s="98"/>
      <c r="AD66" s="99"/>
      <c r="AE66" s="99"/>
      <c r="AF66" s="99"/>
      <c r="AG66" s="99"/>
      <c r="AJ66" s="104"/>
      <c r="AK66" s="104"/>
      <c r="AL66" s="104"/>
      <c r="AM66" s="96"/>
      <c r="AN66" s="96"/>
      <c r="AO66" s="96"/>
      <c r="AP66" s="104"/>
      <c r="AQ66" s="104"/>
      <c r="AR66" s="104"/>
      <c r="AS66" s="96"/>
      <c r="AU66" s="99"/>
      <c r="AV66" s="99"/>
      <c r="AW66" s="99"/>
      <c r="AX66" s="99"/>
      <c r="BB66" s="152"/>
      <c r="BC66" s="96"/>
      <c r="BD66" s="96"/>
      <c r="BE66" s="96"/>
      <c r="BF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</row>
    <row r="67" spans="1:77" s="95" customFormat="1" ht="15" customHeight="1">
      <c r="A67" s="96"/>
      <c r="B67" s="96"/>
      <c r="C67" s="96"/>
      <c r="D67" s="96"/>
      <c r="E67" s="96"/>
      <c r="F67" s="96"/>
      <c r="G67" s="96"/>
      <c r="H67" s="96"/>
      <c r="I67" s="151"/>
      <c r="M67" s="99"/>
      <c r="N67" s="99"/>
      <c r="O67" s="99"/>
      <c r="P67" s="99"/>
      <c r="R67" s="104"/>
      <c r="S67" s="104"/>
      <c r="T67" s="104"/>
      <c r="U67" s="96"/>
      <c r="V67" s="96"/>
      <c r="W67" s="96"/>
      <c r="X67" s="96"/>
      <c r="Y67" s="96"/>
      <c r="Z67" s="96"/>
      <c r="AA67" s="98"/>
      <c r="AB67" s="98"/>
      <c r="AD67" s="99"/>
      <c r="AE67" s="99"/>
      <c r="AF67" s="99"/>
      <c r="AG67" s="99"/>
      <c r="AJ67" s="104"/>
      <c r="AK67" s="104"/>
      <c r="AL67" s="104"/>
      <c r="AM67" s="96"/>
      <c r="AN67" s="96"/>
      <c r="AO67" s="96"/>
      <c r="AP67" s="104"/>
      <c r="AQ67" s="104"/>
      <c r="AR67" s="104"/>
      <c r="AS67" s="96"/>
      <c r="AU67" s="99"/>
      <c r="AV67" s="99"/>
      <c r="AW67" s="99"/>
      <c r="AX67" s="99"/>
      <c r="BB67" s="152"/>
      <c r="BC67" s="96"/>
      <c r="BD67" s="96"/>
      <c r="BE67" s="96"/>
      <c r="BF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</row>
    <row r="68" spans="1:77" s="95" customFormat="1" ht="15" customHeight="1">
      <c r="A68" s="96"/>
      <c r="B68" s="96"/>
      <c r="C68" s="96"/>
      <c r="D68" s="96"/>
      <c r="E68" s="96"/>
      <c r="F68" s="96"/>
      <c r="G68" s="96"/>
      <c r="H68" s="96"/>
      <c r="I68" s="151"/>
      <c r="M68" s="99"/>
      <c r="N68" s="99"/>
      <c r="O68" s="99"/>
      <c r="P68" s="99"/>
      <c r="R68" s="104"/>
      <c r="S68" s="104"/>
      <c r="T68" s="104"/>
      <c r="U68" s="96"/>
      <c r="V68" s="96"/>
      <c r="W68" s="96"/>
      <c r="X68" s="96"/>
      <c r="Y68" s="96"/>
      <c r="Z68" s="96"/>
      <c r="AA68" s="98"/>
      <c r="AB68" s="98"/>
      <c r="AD68" s="99"/>
      <c r="AE68" s="99"/>
      <c r="AF68" s="99"/>
      <c r="AG68" s="99"/>
      <c r="AJ68" s="104"/>
      <c r="AK68" s="104"/>
      <c r="AL68" s="104"/>
      <c r="AM68" s="96"/>
      <c r="AN68" s="96"/>
      <c r="AO68" s="96"/>
      <c r="AP68" s="104"/>
      <c r="AQ68" s="104"/>
      <c r="AR68" s="104"/>
      <c r="AS68" s="96"/>
      <c r="AU68" s="99"/>
      <c r="AV68" s="99"/>
      <c r="AW68" s="99"/>
      <c r="AX68" s="99"/>
      <c r="BB68" s="152"/>
      <c r="BC68" s="96"/>
      <c r="BD68" s="96"/>
      <c r="BE68" s="96"/>
      <c r="BF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</row>
    <row r="69" spans="1:77" s="95" customFormat="1" ht="9.75" customHeight="1">
      <c r="A69" s="96"/>
      <c r="B69" s="96"/>
      <c r="C69" s="96"/>
      <c r="D69" s="96"/>
      <c r="E69" s="96"/>
      <c r="F69" s="96"/>
      <c r="L69" s="98"/>
      <c r="P69" s="99"/>
      <c r="Q69" s="99"/>
      <c r="R69" s="99"/>
      <c r="S69" s="99"/>
      <c r="W69" s="112"/>
      <c r="X69" s="112"/>
      <c r="Y69" s="112"/>
      <c r="AN69" s="98"/>
      <c r="AR69" s="99"/>
      <c r="AS69" s="99"/>
      <c r="AT69" s="99"/>
      <c r="AU69" s="99"/>
      <c r="AY69" s="112"/>
      <c r="AZ69" s="96"/>
      <c r="BA69" s="96"/>
      <c r="BB69" s="96"/>
      <c r="BC69" s="96"/>
      <c r="BD69" s="96"/>
      <c r="BE69" s="96"/>
      <c r="BF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</row>
    <row r="70" spans="1:77" s="95" customFormat="1" ht="9.75" customHeight="1">
      <c r="A70" s="96"/>
      <c r="B70" s="96"/>
      <c r="C70" s="96"/>
      <c r="D70" s="96"/>
      <c r="E70" s="96"/>
      <c r="F70" s="96"/>
      <c r="L70" s="98"/>
      <c r="P70" s="99"/>
      <c r="Q70" s="99"/>
      <c r="R70" s="99"/>
      <c r="S70" s="99"/>
      <c r="W70" s="112"/>
      <c r="X70" s="112"/>
      <c r="Y70" s="112"/>
      <c r="AN70" s="98"/>
      <c r="AR70" s="99"/>
      <c r="AS70" s="99"/>
      <c r="AT70" s="99"/>
      <c r="AU70" s="99"/>
      <c r="AY70" s="112"/>
      <c r="AZ70" s="96"/>
      <c r="BA70" s="96"/>
      <c r="BB70" s="96"/>
      <c r="BC70" s="96"/>
      <c r="BD70" s="96"/>
      <c r="BE70" s="96"/>
      <c r="BF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</row>
    <row r="71" spans="1:59" s="95" customFormat="1" ht="1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</row>
    <row r="72" spans="1:59" s="95" customFormat="1" ht="15" customHeight="1">
      <c r="A72" s="94"/>
      <c r="B72" s="94"/>
      <c r="C72" s="94"/>
      <c r="D72" s="94"/>
      <c r="E72" s="94"/>
      <c r="F72" s="94"/>
      <c r="G72" s="94"/>
      <c r="H72" s="94"/>
      <c r="I72" s="97"/>
      <c r="J72" s="97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</row>
    <row r="73" s="81" customFormat="1" ht="15" customHeight="1"/>
    <row r="74" s="81" customFormat="1" ht="15" customHeight="1"/>
    <row r="75" s="81" customFormat="1" ht="15" customHeight="1"/>
    <row r="76" s="81" customFormat="1" ht="15" customHeight="1"/>
    <row r="77" s="81" customFormat="1" ht="15" customHeight="1"/>
    <row r="78" s="81" customFormat="1" ht="15" customHeight="1"/>
    <row r="79" s="81" customFormat="1" ht="15" customHeight="1"/>
    <row r="80" s="81" customFormat="1" ht="15" customHeight="1"/>
    <row r="81" s="81" customFormat="1" ht="15" customHeight="1"/>
    <row r="82" s="81" customFormat="1" ht="15" customHeight="1"/>
    <row r="83" s="81" customFormat="1" ht="15" customHeight="1"/>
    <row r="84" s="81" customFormat="1" ht="15" customHeight="1"/>
    <row r="85" s="81" customFormat="1" ht="15" customHeight="1"/>
    <row r="86" s="81" customFormat="1" ht="15" customHeight="1"/>
    <row r="87" s="81" customFormat="1" ht="15" customHeight="1"/>
    <row r="88" s="81" customFormat="1" ht="15" customHeight="1"/>
    <row r="89" s="81" customFormat="1" ht="15"/>
    <row r="90" s="81" customFormat="1" ht="15"/>
    <row r="91" s="81" customFormat="1" ht="15"/>
    <row r="92" s="81" customFormat="1" ht="15"/>
    <row r="93" s="81" customFormat="1" ht="15"/>
    <row r="94" s="81" customFormat="1" ht="15"/>
    <row r="95" s="81" customFormat="1" ht="15"/>
    <row r="96" s="81" customFormat="1" ht="15"/>
    <row r="97" s="81" customFormat="1" ht="15"/>
    <row r="98" s="81" customFormat="1" ht="15"/>
    <row r="99" s="81" customFormat="1" ht="15"/>
    <row r="100" s="81" customFormat="1" ht="15"/>
    <row r="101" s="81" customFormat="1" ht="15"/>
    <row r="102" s="81" customFormat="1" ht="15"/>
    <row r="103" s="81" customFormat="1" ht="15"/>
    <row r="104" s="81" customFormat="1" ht="15"/>
    <row r="105" s="81" customFormat="1" ht="15"/>
    <row r="106" s="81" customFormat="1" ht="15"/>
    <row r="107" s="81" customFormat="1" ht="15"/>
    <row r="108" s="81" customFormat="1" ht="15"/>
    <row r="109" s="81" customFormat="1" ht="15"/>
    <row r="110" s="81" customFormat="1" ht="15"/>
    <row r="111" s="81" customFormat="1" ht="15"/>
    <row r="112" s="81" customFormat="1" ht="15"/>
    <row r="113" s="81" customFormat="1" ht="15"/>
    <row r="114" s="81" customFormat="1" ht="15"/>
    <row r="115" s="81" customFormat="1" ht="15"/>
    <row r="116" s="81" customFormat="1" ht="15"/>
    <row r="117" s="81" customFormat="1" ht="15"/>
    <row r="118" s="81" customFormat="1" ht="15"/>
    <row r="119" s="81" customFormat="1" ht="15"/>
    <row r="120" s="81" customFormat="1" ht="15"/>
    <row r="121" s="81" customFormat="1" ht="15"/>
    <row r="122" s="81" customFormat="1" ht="15"/>
    <row r="123" s="81" customFormat="1" ht="15"/>
    <row r="124" s="81" customFormat="1" ht="15"/>
    <row r="125" s="81" customFormat="1" ht="15"/>
    <row r="126" s="81" customFormat="1" ht="15"/>
    <row r="127" s="81" customFormat="1" ht="15"/>
    <row r="128" s="81" customFormat="1" ht="15"/>
    <row r="129" s="81" customFormat="1" ht="15"/>
    <row r="130" s="81" customFormat="1" ht="15"/>
    <row r="131" s="81" customFormat="1" ht="15"/>
    <row r="132" s="81" customFormat="1" ht="15"/>
    <row r="133" s="81" customFormat="1" ht="15"/>
    <row r="134" s="81" customFormat="1" ht="15"/>
    <row r="135" s="81" customFormat="1" ht="15"/>
    <row r="136" s="81" customFormat="1" ht="15"/>
    <row r="137" s="81" customFormat="1" ht="15"/>
    <row r="138" s="81" customFormat="1" ht="15"/>
    <row r="139" s="81" customFormat="1" ht="15"/>
    <row r="140" s="81" customFormat="1" ht="15"/>
    <row r="141" s="81" customFormat="1" ht="15"/>
    <row r="142" s="81" customFormat="1" ht="15"/>
    <row r="143" s="81" customFormat="1" ht="15"/>
    <row r="144" s="81" customFormat="1" ht="15"/>
    <row r="145" s="81" customFormat="1" ht="15"/>
    <row r="146" s="81" customFormat="1" ht="15"/>
    <row r="147" s="81" customFormat="1" ht="15"/>
    <row r="148" s="81" customFormat="1" ht="15"/>
    <row r="149" s="81" customFormat="1" ht="15"/>
    <row r="150" s="81" customFormat="1" ht="15"/>
    <row r="151" s="81" customFormat="1" ht="15"/>
    <row r="152" s="81" customFormat="1" ht="15"/>
    <row r="153" s="81" customFormat="1" ht="15"/>
    <row r="154" s="81" customFormat="1" ht="15"/>
    <row r="155" s="81" customFormat="1" ht="15"/>
    <row r="156" s="81" customFormat="1" ht="15"/>
    <row r="157" s="81" customFormat="1" ht="15"/>
    <row r="158" s="81" customFormat="1" ht="15"/>
    <row r="159" s="81" customFormat="1" ht="15"/>
    <row r="160" s="81" customFormat="1" ht="15"/>
    <row r="161" s="81" customFormat="1" ht="15"/>
  </sheetData>
  <sheetProtection/>
  <mergeCells count="60">
    <mergeCell ref="AN23:AP24"/>
    <mergeCell ref="Q26:U26"/>
    <mergeCell ref="Y33:AA34"/>
    <mergeCell ref="AI33:AK34"/>
    <mergeCell ref="AK37:AL37"/>
    <mergeCell ref="AH21:AK21"/>
    <mergeCell ref="G23:H24"/>
    <mergeCell ref="R23:S24"/>
    <mergeCell ref="AI23:AJ24"/>
    <mergeCell ref="AD30:AE30"/>
    <mergeCell ref="L23:O24"/>
    <mergeCell ref="W37:X37"/>
    <mergeCell ref="K26:O26"/>
    <mergeCell ref="P46:S46"/>
    <mergeCell ref="AC33:AF35"/>
    <mergeCell ref="F42:H43"/>
    <mergeCell ref="P42:S43"/>
    <mergeCell ref="J42:M44"/>
    <mergeCell ref="AC42:AF44"/>
    <mergeCell ref="D46:G46"/>
    <mergeCell ref="AO56:AT57"/>
    <mergeCell ref="O56:T57"/>
    <mergeCell ref="W46:Z46"/>
    <mergeCell ref="W39:Z39"/>
    <mergeCell ref="AI39:AL39"/>
    <mergeCell ref="AC39:AF39"/>
    <mergeCell ref="AC46:AF46"/>
    <mergeCell ref="AS42:AU43"/>
    <mergeCell ref="AI42:AL43"/>
    <mergeCell ref="AI46:AM46"/>
    <mergeCell ref="B54:H54"/>
    <mergeCell ref="B12:K12"/>
    <mergeCell ref="E9:BC9"/>
    <mergeCell ref="E7:BC7"/>
    <mergeCell ref="B30:H30"/>
    <mergeCell ref="E8:BC8"/>
    <mergeCell ref="AM26:AQ26"/>
    <mergeCell ref="F26:I26"/>
    <mergeCell ref="Q16:T16"/>
    <mergeCell ref="AI16:AL16"/>
    <mergeCell ref="A1:BG1"/>
    <mergeCell ref="A3:BG3"/>
    <mergeCell ref="M6:AS6"/>
    <mergeCell ref="B13:H13"/>
    <mergeCell ref="Q27:T27"/>
    <mergeCell ref="K21:P21"/>
    <mergeCell ref="AH27:AK27"/>
    <mergeCell ref="AS26:AW26"/>
    <mergeCell ref="AT23:AU24"/>
    <mergeCell ref="AM21:AQ21"/>
    <mergeCell ref="BC46:BG46"/>
    <mergeCell ref="AQ46:AT47"/>
    <mergeCell ref="AC37:AF37"/>
    <mergeCell ref="J46:M46"/>
    <mergeCell ref="W42:Y43"/>
    <mergeCell ref="AW46:AZ46"/>
    <mergeCell ref="BC42:BF43"/>
    <mergeCell ref="AW39:AZ39"/>
    <mergeCell ref="AW42:AZ44"/>
    <mergeCell ref="J39:M39"/>
  </mergeCells>
  <printOptions horizontalCentered="1" verticalCentered="1"/>
  <pageMargins left="0.7874015748031497" right="0.5905511811023623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38"/>
  <sheetViews>
    <sheetView tabSelected="1" view="pageBreakPreview" zoomScaleSheetLayoutView="100" zoomScalePageLayoutView="0" workbookViewId="0" topLeftCell="A1">
      <selection activeCell="E5" sqref="E5:H5"/>
    </sheetView>
  </sheetViews>
  <sheetFormatPr defaultColWidth="9.00390625" defaultRowHeight="13.5"/>
  <cols>
    <col min="1" max="1" width="6.625" style="10" customWidth="1"/>
    <col min="2" max="2" width="1.625" style="10" customWidth="1"/>
    <col min="3" max="3" width="4.125" style="10" customWidth="1"/>
    <col min="4" max="4" width="1.625" style="10" customWidth="1"/>
    <col min="5" max="5" width="23.625" style="10" customWidth="1"/>
    <col min="6" max="6" width="1.625" style="10" customWidth="1"/>
    <col min="7" max="7" width="9.625" style="10" customWidth="1"/>
    <col min="8" max="8" width="8.625" style="10" customWidth="1"/>
    <col min="9" max="9" width="1.625" style="10" customWidth="1"/>
    <col min="10" max="12" width="9.625" style="10" customWidth="1"/>
    <col min="13" max="16384" width="9.00390625" style="10" customWidth="1"/>
  </cols>
  <sheetData>
    <row r="1" spans="1:12" ht="28.5" customHeight="1">
      <c r="A1" s="513" t="s">
        <v>307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28.5" customHeight="1">
      <c r="A2" s="514" t="s">
        <v>308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</row>
    <row r="3" spans="1:12" ht="28.5" customHeight="1">
      <c r="A3" s="560" t="s">
        <v>166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</row>
    <row r="4" spans="1:12" ht="15" customHeight="1">
      <c r="A4" s="556" t="s">
        <v>175</v>
      </c>
      <c r="B4" s="557"/>
      <c r="C4" s="558"/>
      <c r="D4" s="318"/>
      <c r="E4" s="559"/>
      <c r="F4" s="559"/>
      <c r="G4" s="559"/>
      <c r="H4" s="559"/>
      <c r="I4" s="319"/>
      <c r="J4" s="561" t="s">
        <v>22</v>
      </c>
      <c r="K4" s="561" t="s">
        <v>23</v>
      </c>
      <c r="L4" s="561" t="s">
        <v>206</v>
      </c>
    </row>
    <row r="5" spans="1:12" ht="30" customHeight="1">
      <c r="A5" s="563" t="s">
        <v>21</v>
      </c>
      <c r="B5" s="563"/>
      <c r="C5" s="563"/>
      <c r="D5" s="320"/>
      <c r="E5" s="564"/>
      <c r="F5" s="564"/>
      <c r="G5" s="564"/>
      <c r="H5" s="564"/>
      <c r="I5" s="322"/>
      <c r="J5" s="562"/>
      <c r="K5" s="562"/>
      <c r="L5" s="562"/>
    </row>
    <row r="6" spans="1:12" ht="15" customHeight="1">
      <c r="A6" s="556" t="s">
        <v>176</v>
      </c>
      <c r="B6" s="557"/>
      <c r="C6" s="558"/>
      <c r="D6" s="297"/>
      <c r="E6" s="323"/>
      <c r="F6" s="323"/>
      <c r="G6" s="566" t="s">
        <v>25</v>
      </c>
      <c r="H6" s="567"/>
      <c r="I6" s="568"/>
      <c r="J6" s="572"/>
      <c r="K6" s="573"/>
      <c r="L6" s="574"/>
    </row>
    <row r="7" spans="1:12" ht="30" customHeight="1">
      <c r="A7" s="563" t="s">
        <v>24</v>
      </c>
      <c r="B7" s="563"/>
      <c r="C7" s="563"/>
      <c r="D7" s="320"/>
      <c r="E7" s="321"/>
      <c r="F7" s="322"/>
      <c r="G7" s="569"/>
      <c r="H7" s="570"/>
      <c r="I7" s="571"/>
      <c r="J7" s="553"/>
      <c r="K7" s="565"/>
      <c r="L7" s="554"/>
    </row>
    <row r="8" spans="1:12" ht="15" customHeight="1">
      <c r="A8" s="556" t="s">
        <v>175</v>
      </c>
      <c r="B8" s="557"/>
      <c r="C8" s="558"/>
      <c r="D8" s="297"/>
      <c r="E8" s="323"/>
      <c r="F8" s="324"/>
      <c r="G8" s="556" t="s">
        <v>177</v>
      </c>
      <c r="H8" s="557"/>
      <c r="I8" s="558"/>
      <c r="J8" s="578"/>
      <c r="K8" s="579"/>
      <c r="L8" s="580"/>
    </row>
    <row r="9" spans="1:12" ht="30" customHeight="1">
      <c r="A9" s="563" t="s">
        <v>26</v>
      </c>
      <c r="B9" s="563"/>
      <c r="C9" s="563"/>
      <c r="D9" s="320"/>
      <c r="E9" s="321"/>
      <c r="F9" s="322"/>
      <c r="G9" s="575" t="s">
        <v>178</v>
      </c>
      <c r="H9" s="576"/>
      <c r="I9" s="577"/>
      <c r="J9" s="569"/>
      <c r="K9" s="570"/>
      <c r="L9" s="571"/>
    </row>
    <row r="10" spans="1:12" s="11" customFormat="1" ht="15" customHeight="1">
      <c r="A10" s="296"/>
      <c r="B10" s="297"/>
      <c r="C10" s="555" t="s">
        <v>179</v>
      </c>
      <c r="D10" s="555"/>
      <c r="E10" s="555"/>
      <c r="F10" s="298"/>
      <c r="G10" s="299"/>
      <c r="H10" s="300"/>
      <c r="I10" s="301"/>
      <c r="J10" s="302"/>
      <c r="K10" s="368"/>
      <c r="L10" s="303"/>
    </row>
    <row r="11" spans="1:12" ht="34.5" customHeight="1">
      <c r="A11" s="304" t="s">
        <v>180</v>
      </c>
      <c r="B11" s="305"/>
      <c r="C11" s="565" t="s">
        <v>27</v>
      </c>
      <c r="D11" s="565"/>
      <c r="E11" s="565"/>
      <c r="F11" s="306"/>
      <c r="G11" s="307" t="s">
        <v>28</v>
      </c>
      <c r="H11" s="553" t="s">
        <v>29</v>
      </c>
      <c r="I11" s="554"/>
      <c r="J11" s="553" t="s">
        <v>30</v>
      </c>
      <c r="K11" s="565"/>
      <c r="L11" s="554"/>
    </row>
    <row r="12" spans="1:12" s="11" customFormat="1" ht="15" customHeight="1">
      <c r="A12" s="550" t="s">
        <v>31</v>
      </c>
      <c r="B12" s="308"/>
      <c r="C12" s="549"/>
      <c r="D12" s="549"/>
      <c r="E12" s="549"/>
      <c r="F12" s="309"/>
      <c r="G12" s="310"/>
      <c r="H12" s="311"/>
      <c r="I12" s="312"/>
      <c r="J12" s="311"/>
      <c r="K12" s="371"/>
      <c r="L12" s="312"/>
    </row>
    <row r="13" spans="1:12" ht="30" customHeight="1">
      <c r="A13" s="551"/>
      <c r="B13" s="313"/>
      <c r="C13" s="552"/>
      <c r="D13" s="552"/>
      <c r="E13" s="552"/>
      <c r="F13" s="314"/>
      <c r="G13" s="307"/>
      <c r="H13" s="553"/>
      <c r="I13" s="554"/>
      <c r="J13" s="305"/>
      <c r="K13" s="372"/>
      <c r="L13" s="315"/>
    </row>
    <row r="14" spans="1:12" s="11" customFormat="1" ht="15" customHeight="1">
      <c r="A14" s="550" t="s">
        <v>84</v>
      </c>
      <c r="B14" s="308"/>
      <c r="C14" s="549"/>
      <c r="D14" s="549"/>
      <c r="E14" s="549"/>
      <c r="F14" s="309"/>
      <c r="G14" s="310"/>
      <c r="H14" s="311"/>
      <c r="I14" s="312"/>
      <c r="J14" s="311"/>
      <c r="K14" s="371"/>
      <c r="L14" s="312"/>
    </row>
    <row r="15" spans="1:12" ht="30" customHeight="1">
      <c r="A15" s="551"/>
      <c r="B15" s="313"/>
      <c r="C15" s="552"/>
      <c r="D15" s="552"/>
      <c r="E15" s="552"/>
      <c r="F15" s="314"/>
      <c r="G15" s="307"/>
      <c r="H15" s="553"/>
      <c r="I15" s="554"/>
      <c r="J15" s="305"/>
      <c r="K15" s="372"/>
      <c r="L15" s="315"/>
    </row>
    <row r="16" spans="1:12" s="11" customFormat="1" ht="15" customHeight="1">
      <c r="A16" s="550" t="s">
        <v>0</v>
      </c>
      <c r="B16" s="308"/>
      <c r="C16" s="549"/>
      <c r="D16" s="549"/>
      <c r="E16" s="549"/>
      <c r="F16" s="309"/>
      <c r="G16" s="310"/>
      <c r="H16" s="311"/>
      <c r="I16" s="312"/>
      <c r="J16" s="311"/>
      <c r="K16" s="371"/>
      <c r="L16" s="312"/>
    </row>
    <row r="17" spans="1:12" ht="30" customHeight="1">
      <c r="A17" s="551"/>
      <c r="B17" s="313"/>
      <c r="C17" s="552"/>
      <c r="D17" s="552"/>
      <c r="E17" s="552"/>
      <c r="F17" s="314"/>
      <c r="G17" s="307"/>
      <c r="H17" s="553"/>
      <c r="I17" s="554"/>
      <c r="J17" s="305"/>
      <c r="K17" s="372"/>
      <c r="L17" s="315"/>
    </row>
    <row r="18" spans="1:12" s="11" customFormat="1" ht="15" customHeight="1">
      <c r="A18" s="550" t="s">
        <v>1</v>
      </c>
      <c r="B18" s="308"/>
      <c r="C18" s="549"/>
      <c r="D18" s="549"/>
      <c r="E18" s="549"/>
      <c r="F18" s="309"/>
      <c r="G18" s="310"/>
      <c r="H18" s="311"/>
      <c r="I18" s="312"/>
      <c r="J18" s="311"/>
      <c r="K18" s="371"/>
      <c r="L18" s="312"/>
    </row>
    <row r="19" spans="1:12" ht="30" customHeight="1">
      <c r="A19" s="551"/>
      <c r="B19" s="313"/>
      <c r="C19" s="552"/>
      <c r="D19" s="552"/>
      <c r="E19" s="552"/>
      <c r="F19" s="314"/>
      <c r="G19" s="307"/>
      <c r="H19" s="553"/>
      <c r="I19" s="554"/>
      <c r="J19" s="305"/>
      <c r="K19" s="372"/>
      <c r="L19" s="315"/>
    </row>
    <row r="20" spans="1:12" s="11" customFormat="1" ht="15" customHeight="1">
      <c r="A20" s="550" t="s">
        <v>2</v>
      </c>
      <c r="B20" s="308"/>
      <c r="C20" s="549"/>
      <c r="D20" s="549"/>
      <c r="E20" s="549"/>
      <c r="F20" s="309"/>
      <c r="G20" s="310"/>
      <c r="H20" s="311"/>
      <c r="I20" s="312"/>
      <c r="J20" s="311"/>
      <c r="K20" s="371"/>
      <c r="L20" s="312"/>
    </row>
    <row r="21" spans="1:12" ht="30" customHeight="1">
      <c r="A21" s="551"/>
      <c r="B21" s="313"/>
      <c r="C21" s="552"/>
      <c r="D21" s="552"/>
      <c r="E21" s="552"/>
      <c r="F21" s="314"/>
      <c r="G21" s="307"/>
      <c r="H21" s="553"/>
      <c r="I21" s="554"/>
      <c r="J21" s="305"/>
      <c r="K21" s="372"/>
      <c r="L21" s="315"/>
    </row>
    <row r="22" spans="1:12" s="11" customFormat="1" ht="15" customHeight="1">
      <c r="A22" s="550" t="s">
        <v>3</v>
      </c>
      <c r="B22" s="308"/>
      <c r="C22" s="549"/>
      <c r="D22" s="549"/>
      <c r="E22" s="549"/>
      <c r="F22" s="309"/>
      <c r="G22" s="310"/>
      <c r="H22" s="311"/>
      <c r="I22" s="312"/>
      <c r="J22" s="311"/>
      <c r="K22" s="371"/>
      <c r="L22" s="312"/>
    </row>
    <row r="23" spans="1:12" ht="30" customHeight="1">
      <c r="A23" s="551"/>
      <c r="B23" s="313"/>
      <c r="C23" s="552"/>
      <c r="D23" s="552"/>
      <c r="E23" s="552"/>
      <c r="F23" s="314"/>
      <c r="G23" s="307"/>
      <c r="H23" s="553"/>
      <c r="I23" s="554"/>
      <c r="J23" s="305"/>
      <c r="K23" s="372"/>
      <c r="L23" s="315"/>
    </row>
    <row r="24" spans="1:12" s="11" customFormat="1" ht="15" customHeight="1">
      <c r="A24" s="550" t="s">
        <v>4</v>
      </c>
      <c r="B24" s="308"/>
      <c r="C24" s="549"/>
      <c r="D24" s="549"/>
      <c r="E24" s="549"/>
      <c r="F24" s="309"/>
      <c r="G24" s="310"/>
      <c r="H24" s="311"/>
      <c r="I24" s="312"/>
      <c r="J24" s="311"/>
      <c r="K24" s="371"/>
      <c r="L24" s="312"/>
    </row>
    <row r="25" spans="1:12" ht="30" customHeight="1">
      <c r="A25" s="551"/>
      <c r="B25" s="313"/>
      <c r="C25" s="552"/>
      <c r="D25" s="552"/>
      <c r="E25" s="552"/>
      <c r="F25" s="314"/>
      <c r="G25" s="307"/>
      <c r="H25" s="553"/>
      <c r="I25" s="554"/>
      <c r="J25" s="305"/>
      <c r="K25" s="372"/>
      <c r="L25" s="315"/>
    </row>
    <row r="26" spans="1:12" s="11" customFormat="1" ht="15" customHeight="1">
      <c r="A26" s="550" t="s">
        <v>5</v>
      </c>
      <c r="B26" s="308"/>
      <c r="C26" s="549"/>
      <c r="D26" s="549"/>
      <c r="E26" s="549"/>
      <c r="F26" s="309"/>
      <c r="G26" s="310"/>
      <c r="H26" s="311"/>
      <c r="I26" s="312"/>
      <c r="J26" s="311"/>
      <c r="K26" s="371"/>
      <c r="L26" s="312"/>
    </row>
    <row r="27" spans="1:12" ht="30" customHeight="1">
      <c r="A27" s="551"/>
      <c r="B27" s="313"/>
      <c r="C27" s="552"/>
      <c r="D27" s="552"/>
      <c r="E27" s="552"/>
      <c r="F27" s="314"/>
      <c r="G27" s="307"/>
      <c r="H27" s="553"/>
      <c r="I27" s="554"/>
      <c r="J27" s="305"/>
      <c r="K27" s="372"/>
      <c r="L27" s="315"/>
    </row>
    <row r="28" spans="1:12" s="11" customFormat="1" ht="15" customHeight="1">
      <c r="A28" s="550" t="s">
        <v>6</v>
      </c>
      <c r="B28" s="308"/>
      <c r="C28" s="549"/>
      <c r="D28" s="549"/>
      <c r="E28" s="549"/>
      <c r="F28" s="309"/>
      <c r="G28" s="310"/>
      <c r="H28" s="311"/>
      <c r="I28" s="312"/>
      <c r="J28" s="311"/>
      <c r="K28" s="371"/>
      <c r="L28" s="312"/>
    </row>
    <row r="29" spans="1:12" ht="30" customHeight="1">
      <c r="A29" s="551"/>
      <c r="B29" s="313"/>
      <c r="C29" s="552"/>
      <c r="D29" s="552"/>
      <c r="E29" s="552"/>
      <c r="F29" s="314"/>
      <c r="G29" s="307"/>
      <c r="H29" s="553"/>
      <c r="I29" s="554"/>
      <c r="J29" s="305"/>
      <c r="K29" s="372"/>
      <c r="L29" s="315"/>
    </row>
    <row r="30" spans="1:12" s="11" customFormat="1" ht="15" customHeight="1">
      <c r="A30" s="550" t="s">
        <v>7</v>
      </c>
      <c r="B30" s="308"/>
      <c r="C30" s="549"/>
      <c r="D30" s="549"/>
      <c r="E30" s="549"/>
      <c r="F30" s="309"/>
      <c r="G30" s="310"/>
      <c r="H30" s="311"/>
      <c r="I30" s="312"/>
      <c r="J30" s="311"/>
      <c r="K30" s="371"/>
      <c r="L30" s="312"/>
    </row>
    <row r="31" spans="1:12" ht="30" customHeight="1">
      <c r="A31" s="551"/>
      <c r="B31" s="313"/>
      <c r="C31" s="552"/>
      <c r="D31" s="552"/>
      <c r="E31" s="552"/>
      <c r="F31" s="314"/>
      <c r="G31" s="307"/>
      <c r="H31" s="553"/>
      <c r="I31" s="554"/>
      <c r="J31" s="305"/>
      <c r="K31" s="372"/>
      <c r="L31" s="315"/>
    </row>
    <row r="32" spans="1:12" s="11" customFormat="1" ht="15" customHeight="1">
      <c r="A32" s="550" t="s">
        <v>8</v>
      </c>
      <c r="B32" s="308"/>
      <c r="C32" s="549"/>
      <c r="D32" s="549"/>
      <c r="E32" s="549"/>
      <c r="F32" s="309"/>
      <c r="G32" s="310"/>
      <c r="H32" s="311"/>
      <c r="I32" s="312"/>
      <c r="J32" s="311"/>
      <c r="K32" s="371"/>
      <c r="L32" s="312"/>
    </row>
    <row r="33" spans="1:12" ht="30" customHeight="1">
      <c r="A33" s="551"/>
      <c r="B33" s="313"/>
      <c r="C33" s="552"/>
      <c r="D33" s="552"/>
      <c r="E33" s="552"/>
      <c r="F33" s="314"/>
      <c r="G33" s="307"/>
      <c r="H33" s="553"/>
      <c r="I33" s="554"/>
      <c r="J33" s="305"/>
      <c r="K33" s="372"/>
      <c r="L33" s="315"/>
    </row>
    <row r="34" spans="1:12" s="11" customFormat="1" ht="15" customHeight="1">
      <c r="A34" s="550" t="s">
        <v>9</v>
      </c>
      <c r="B34" s="308"/>
      <c r="C34" s="549"/>
      <c r="D34" s="549"/>
      <c r="E34" s="549"/>
      <c r="F34" s="309"/>
      <c r="G34" s="310"/>
      <c r="H34" s="311"/>
      <c r="I34" s="312"/>
      <c r="J34" s="311"/>
      <c r="K34" s="371"/>
      <c r="L34" s="312"/>
    </row>
    <row r="35" spans="1:12" ht="30" customHeight="1">
      <c r="A35" s="551"/>
      <c r="B35" s="313"/>
      <c r="C35" s="552"/>
      <c r="D35" s="552"/>
      <c r="E35" s="552"/>
      <c r="F35" s="314"/>
      <c r="G35" s="316"/>
      <c r="H35" s="581"/>
      <c r="I35" s="582"/>
      <c r="J35" s="305"/>
      <c r="K35" s="372"/>
      <c r="L35" s="315"/>
    </row>
    <row r="36" spans="1:8" ht="5.25" customHeight="1">
      <c r="A36" s="11"/>
      <c r="B36" s="11"/>
      <c r="C36" s="11"/>
      <c r="D36" s="11"/>
      <c r="E36" s="11"/>
      <c r="F36" s="11"/>
      <c r="G36" s="11"/>
      <c r="H36" s="11"/>
    </row>
    <row r="37" spans="1:8" ht="15.75">
      <c r="A37" s="11"/>
      <c r="B37" s="11"/>
      <c r="C37" s="11" t="s">
        <v>172</v>
      </c>
      <c r="D37" s="11"/>
      <c r="E37" s="11" t="s">
        <v>173</v>
      </c>
      <c r="F37" s="12"/>
      <c r="G37" s="11"/>
      <c r="H37" s="11"/>
    </row>
    <row r="38" spans="3:5" ht="15.75">
      <c r="C38" s="11" t="s">
        <v>174</v>
      </c>
      <c r="D38" s="11"/>
      <c r="E38" s="11" t="s">
        <v>181</v>
      </c>
    </row>
  </sheetData>
  <sheetProtection/>
  <mergeCells count="72">
    <mergeCell ref="A34:A35"/>
    <mergeCell ref="C34:E34"/>
    <mergeCell ref="C35:E35"/>
    <mergeCell ref="H35:I35"/>
    <mergeCell ref="C13:E13"/>
    <mergeCell ref="C15:E15"/>
    <mergeCell ref="C21:E21"/>
    <mergeCell ref="C24:E24"/>
    <mergeCell ref="A24:A25"/>
    <mergeCell ref="H25:I25"/>
    <mergeCell ref="J11:L11"/>
    <mergeCell ref="A16:A17"/>
    <mergeCell ref="C12:E12"/>
    <mergeCell ref="H19:I19"/>
    <mergeCell ref="H11:I11"/>
    <mergeCell ref="H13:I13"/>
    <mergeCell ref="G6:I7"/>
    <mergeCell ref="J6:L7"/>
    <mergeCell ref="G8:I8"/>
    <mergeCell ref="G9:I9"/>
    <mergeCell ref="J9:L9"/>
    <mergeCell ref="J8:L8"/>
    <mergeCell ref="A6:C6"/>
    <mergeCell ref="A14:A15"/>
    <mergeCell ref="C19:E19"/>
    <mergeCell ref="C18:E18"/>
    <mergeCell ref="A7:C7"/>
    <mergeCell ref="A8:C8"/>
    <mergeCell ref="A9:C9"/>
    <mergeCell ref="A12:A13"/>
    <mergeCell ref="A18:A19"/>
    <mergeCell ref="C11:E11"/>
    <mergeCell ref="A1:L1"/>
    <mergeCell ref="A2:L2"/>
    <mergeCell ref="A4:C4"/>
    <mergeCell ref="E4:H4"/>
    <mergeCell ref="A3:L3"/>
    <mergeCell ref="J4:J5"/>
    <mergeCell ref="A5:C5"/>
    <mergeCell ref="E5:H5"/>
    <mergeCell ref="K4:K5"/>
    <mergeCell ref="L4:L5"/>
    <mergeCell ref="C10:E10"/>
    <mergeCell ref="C20:E20"/>
    <mergeCell ref="C17:E17"/>
    <mergeCell ref="C16:E16"/>
    <mergeCell ref="C14:E14"/>
    <mergeCell ref="H15:I15"/>
    <mergeCell ref="H17:I17"/>
    <mergeCell ref="C25:E25"/>
    <mergeCell ref="C22:E22"/>
    <mergeCell ref="H21:I21"/>
    <mergeCell ref="A22:A23"/>
    <mergeCell ref="H23:I23"/>
    <mergeCell ref="C23:E23"/>
    <mergeCell ref="A20:A21"/>
    <mergeCell ref="C28:E28"/>
    <mergeCell ref="A28:A29"/>
    <mergeCell ref="H29:I29"/>
    <mergeCell ref="C29:E29"/>
    <mergeCell ref="C26:E26"/>
    <mergeCell ref="A26:A27"/>
    <mergeCell ref="H27:I27"/>
    <mergeCell ref="C27:E27"/>
    <mergeCell ref="C32:E32"/>
    <mergeCell ref="A32:A33"/>
    <mergeCell ref="C33:E33"/>
    <mergeCell ref="H33:I33"/>
    <mergeCell ref="C30:E30"/>
    <mergeCell ref="A30:A31"/>
    <mergeCell ref="H31:I31"/>
    <mergeCell ref="C31:E31"/>
  </mergeCells>
  <printOptions horizontalCentered="1"/>
  <pageMargins left="0.7874015748031497" right="0.5905511811023623" top="0.3937007874015748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CI61"/>
  <sheetViews>
    <sheetView view="pageBreakPreview" zoomScaleSheetLayoutView="100" zoomScalePageLayoutView="0" workbookViewId="0" topLeftCell="A4">
      <selection activeCell="W22" sqref="W22"/>
    </sheetView>
  </sheetViews>
  <sheetFormatPr defaultColWidth="9.00390625" defaultRowHeight="13.5"/>
  <cols>
    <col min="1" max="80" width="1.4921875" style="0" customWidth="1"/>
  </cols>
  <sheetData>
    <row r="1" spans="1:59" s="13" customFormat="1" ht="30" customHeight="1">
      <c r="A1" s="590" t="str">
        <f>'申込書'!A1</f>
        <v>第3回宮古地区大会３・４年生大会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  <c r="AW1" s="590"/>
      <c r="AX1" s="590"/>
      <c r="AY1" s="590"/>
      <c r="AZ1" s="590"/>
      <c r="BA1" s="590"/>
      <c r="BB1" s="590"/>
      <c r="BC1" s="590"/>
      <c r="BD1" s="590"/>
      <c r="BE1" s="590"/>
      <c r="BF1" s="590"/>
      <c r="BG1" s="590"/>
    </row>
    <row r="2" spans="1:87" s="13" customFormat="1" ht="5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5"/>
      <c r="BI2" s="15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</row>
    <row r="3" spans="1:59" s="13" customFormat="1" ht="30" customHeight="1">
      <c r="A3" s="590" t="str">
        <f>'要綱'!A3</f>
        <v>第44回新報児童オリンピックU-１０地区大会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0"/>
      <c r="AU3" s="590"/>
      <c r="AV3" s="590"/>
      <c r="AW3" s="590"/>
      <c r="AX3" s="590"/>
      <c r="AY3" s="590"/>
      <c r="AZ3" s="590"/>
      <c r="BA3" s="590"/>
      <c r="BB3" s="590"/>
      <c r="BC3" s="590"/>
      <c r="BD3" s="590"/>
      <c r="BE3" s="590"/>
      <c r="BF3" s="590"/>
      <c r="BG3" s="590"/>
    </row>
    <row r="4" spans="1:59" s="13" customFormat="1" ht="30" customHeight="1">
      <c r="A4" s="591" t="s">
        <v>114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1"/>
      <c r="AM4" s="591"/>
      <c r="AN4" s="591"/>
      <c r="AO4" s="591"/>
      <c r="AP4" s="591"/>
      <c r="AQ4" s="591"/>
      <c r="AR4" s="591"/>
      <c r="AS4" s="591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591"/>
      <c r="BE4" s="591"/>
      <c r="BF4" s="591"/>
      <c r="BG4" s="591"/>
    </row>
    <row r="5" spans="1:59" s="13" customFormat="1" ht="16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</row>
    <row r="6" spans="1:60" s="155" customFormat="1" ht="27.7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153"/>
      <c r="M6" s="592" t="str">
        <f>'要綱'!F9</f>
        <v>令和6年5月19日(日)</v>
      </c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 t="str">
        <f>'要綱'!F12</f>
        <v>男子：砂川小学校　　　　　女子：東小学校</v>
      </c>
      <c r="AE6" s="592"/>
      <c r="AF6" s="592"/>
      <c r="AG6" s="592"/>
      <c r="AH6" s="592"/>
      <c r="AI6" s="592"/>
      <c r="AJ6" s="592"/>
      <c r="AK6" s="592"/>
      <c r="AL6" s="592"/>
      <c r="AM6" s="592"/>
      <c r="AN6" s="592"/>
      <c r="AO6" s="592"/>
      <c r="AP6" s="592"/>
      <c r="AQ6" s="592"/>
      <c r="AR6" s="592"/>
      <c r="AS6" s="592"/>
      <c r="AT6" s="592"/>
      <c r="AU6" s="154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</row>
    <row r="7" spans="1:60" s="155" customFormat="1" ht="27.7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156"/>
      <c r="M7" s="593" t="str">
        <f>'要綱'!H9</f>
        <v>開会式：閉会式：分散開・閉会式</v>
      </c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M7" s="593"/>
      <c r="AN7" s="593"/>
      <c r="AO7" s="593"/>
      <c r="AP7" s="593"/>
      <c r="AQ7" s="593"/>
      <c r="AR7" s="593"/>
      <c r="AS7" s="593"/>
      <c r="AT7" s="101"/>
      <c r="AU7" s="157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</row>
    <row r="8" spans="1:77" s="95" customFormat="1" ht="16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</row>
    <row r="9" spans="1:77" s="95" customFormat="1" ht="16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</row>
    <row r="10" spans="1:87" s="81" customFormat="1" ht="15" customHeight="1">
      <c r="A10" s="99"/>
      <c r="B10" s="99"/>
      <c r="C10" s="99"/>
      <c r="D10" s="99"/>
      <c r="E10" s="105"/>
      <c r="F10" s="105"/>
      <c r="G10" s="105"/>
      <c r="H10" s="105"/>
      <c r="I10" s="95"/>
      <c r="J10" s="95"/>
      <c r="K10" s="138"/>
      <c r="L10" s="105"/>
      <c r="M10" s="105"/>
      <c r="N10" s="105"/>
      <c r="O10" s="125"/>
      <c r="P10" s="125"/>
      <c r="Q10" s="125"/>
      <c r="R10" s="125"/>
      <c r="S10" s="105"/>
      <c r="T10" s="105"/>
      <c r="U10" s="105"/>
      <c r="V10" s="126"/>
      <c r="W10" s="127"/>
      <c r="X10" s="127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38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6"/>
      <c r="AY10" s="128"/>
      <c r="AZ10" s="128"/>
      <c r="BA10" s="128"/>
      <c r="BB10" s="129"/>
      <c r="BC10" s="129"/>
      <c r="BD10" s="124"/>
      <c r="BE10" s="124"/>
      <c r="BF10" s="124"/>
      <c r="BG10" s="124"/>
      <c r="BK10" s="95"/>
      <c r="BL10" s="95"/>
      <c r="BM10" s="95"/>
      <c r="BN10" s="95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</row>
    <row r="11" spans="1:77" s="19" customFormat="1" ht="25.5" customHeight="1">
      <c r="A11" s="78"/>
      <c r="B11" s="584" t="s">
        <v>22</v>
      </c>
      <c r="C11" s="585"/>
      <c r="D11" s="585"/>
      <c r="E11" s="585"/>
      <c r="F11" s="585"/>
      <c r="G11" s="585"/>
      <c r="H11" s="586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J11" s="22"/>
      <c r="AK11" s="22"/>
      <c r="AL11" s="22"/>
      <c r="AM11" s="22"/>
      <c r="AN11" s="22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</row>
    <row r="12" spans="1:77" s="19" customFormat="1" ht="15" customHeight="1">
      <c r="A12" s="78"/>
      <c r="B12" s="158"/>
      <c r="C12" s="158"/>
      <c r="D12" s="158"/>
      <c r="E12" s="158"/>
      <c r="F12" s="158"/>
      <c r="G12" s="158"/>
      <c r="H12" s="15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2"/>
      <c r="V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J12" s="22"/>
      <c r="AK12" s="22"/>
      <c r="AL12" s="22"/>
      <c r="AM12" s="22"/>
      <c r="AN12" s="22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</row>
    <row r="13" spans="1:87" s="81" customFormat="1" ht="1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4"/>
      <c r="O13" s="94"/>
      <c r="P13" s="94"/>
      <c r="Q13" s="94"/>
      <c r="R13" s="94"/>
      <c r="S13" s="94"/>
      <c r="T13" s="94"/>
      <c r="U13" s="94"/>
      <c r="V13" s="95"/>
      <c r="W13" s="95"/>
      <c r="X13" s="95"/>
      <c r="Y13" s="95"/>
      <c r="Z13" s="267"/>
      <c r="AA13" s="268"/>
      <c r="AB13" s="268"/>
      <c r="AC13" s="102"/>
      <c r="AD13" s="102"/>
      <c r="AE13" s="102"/>
      <c r="AF13" s="102"/>
      <c r="AG13" s="269"/>
      <c r="AH13" s="103"/>
      <c r="AI13" s="103"/>
      <c r="AJ13" s="97"/>
      <c r="AK13" s="99"/>
      <c r="AL13" s="99"/>
      <c r="AM13" s="95"/>
      <c r="AN13" s="95"/>
      <c r="AO13" s="95"/>
      <c r="AP13" s="94"/>
      <c r="AQ13" s="94"/>
      <c r="AR13" s="94"/>
      <c r="AS13" s="94"/>
      <c r="AT13" s="94"/>
      <c r="AU13" s="94"/>
      <c r="AV13" s="94"/>
      <c r="AW13" s="94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</row>
    <row r="14" spans="1:87" s="81" customFormat="1" ht="15" customHeight="1">
      <c r="A14" s="95"/>
      <c r="B14" s="95"/>
      <c r="C14" s="113"/>
      <c r="D14" s="113"/>
      <c r="E14" s="113"/>
      <c r="F14" s="106"/>
      <c r="G14" s="106"/>
      <c r="H14" s="106"/>
      <c r="I14" s="106"/>
      <c r="J14" s="105"/>
      <c r="K14" s="105"/>
      <c r="L14" s="105"/>
      <c r="M14" s="105"/>
      <c r="N14" s="102"/>
      <c r="O14" s="102"/>
      <c r="P14" s="102"/>
      <c r="Q14" s="270"/>
      <c r="R14" s="258"/>
      <c r="S14" s="258"/>
      <c r="T14" s="258"/>
      <c r="U14" s="258"/>
      <c r="V14" s="271"/>
      <c r="W14" s="271"/>
      <c r="X14" s="271"/>
      <c r="Y14" s="271"/>
      <c r="Z14" s="272"/>
      <c r="AA14" s="273"/>
      <c r="AB14" s="273"/>
      <c r="AC14" s="258"/>
      <c r="AD14" s="258"/>
      <c r="AE14" s="258"/>
      <c r="AF14" s="258"/>
      <c r="AG14" s="274"/>
      <c r="AH14" s="275"/>
      <c r="AI14" s="275"/>
      <c r="AJ14" s="276"/>
      <c r="AK14" s="277"/>
      <c r="AL14" s="277"/>
      <c r="AM14" s="271"/>
      <c r="AN14" s="271"/>
      <c r="AO14" s="271"/>
      <c r="AP14" s="258"/>
      <c r="AQ14" s="258"/>
      <c r="AR14" s="278"/>
      <c r="AS14" s="102"/>
      <c r="AT14" s="102"/>
      <c r="AU14" s="102"/>
      <c r="AV14" s="102"/>
      <c r="AW14" s="102"/>
      <c r="AX14" s="105"/>
      <c r="AY14" s="105"/>
      <c r="AZ14" s="105"/>
      <c r="BA14" s="105"/>
      <c r="BB14" s="105"/>
      <c r="BC14" s="95"/>
      <c r="BD14" s="95"/>
      <c r="BE14" s="95"/>
      <c r="BF14" s="95"/>
      <c r="BG14" s="104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</row>
    <row r="15" spans="1:87" s="81" customFormat="1" ht="15" customHeight="1">
      <c r="A15" s="95"/>
      <c r="B15" s="95"/>
      <c r="C15" s="113"/>
      <c r="D15" s="113"/>
      <c r="E15" s="113"/>
      <c r="F15" s="106"/>
      <c r="G15" s="106"/>
      <c r="H15" s="106"/>
      <c r="I15" s="106"/>
      <c r="J15" s="105"/>
      <c r="K15" s="105"/>
      <c r="L15" s="105"/>
      <c r="M15" s="105"/>
      <c r="N15" s="105"/>
      <c r="O15" s="105"/>
      <c r="P15" s="105"/>
      <c r="Q15" s="279"/>
      <c r="R15" s="105"/>
      <c r="S15" s="105"/>
      <c r="T15" s="105"/>
      <c r="U15" s="106"/>
      <c r="V15" s="106"/>
      <c r="W15" s="105"/>
      <c r="X15" s="105"/>
      <c r="Y15" s="105"/>
      <c r="Z15" s="105"/>
      <c r="AA15" s="105"/>
      <c r="AB15" s="107"/>
      <c r="AC15" s="107"/>
      <c r="AD15" s="107"/>
      <c r="AE15" s="107"/>
      <c r="AF15" s="107"/>
      <c r="AG15" s="107"/>
      <c r="AH15" s="108"/>
      <c r="AI15" s="108"/>
      <c r="AJ15" s="108"/>
      <c r="AK15" s="108"/>
      <c r="AL15" s="108"/>
      <c r="AM15" s="105"/>
      <c r="AN15" s="105"/>
      <c r="AO15" s="106"/>
      <c r="AP15" s="105"/>
      <c r="AQ15" s="105"/>
      <c r="AR15" s="280"/>
      <c r="AS15" s="105"/>
      <c r="AT15" s="105"/>
      <c r="AU15" s="102"/>
      <c r="AV15" s="102"/>
      <c r="AW15" s="102"/>
      <c r="AX15" s="102"/>
      <c r="AY15" s="141"/>
      <c r="AZ15" s="141"/>
      <c r="BA15" s="105"/>
      <c r="BB15" s="105"/>
      <c r="BC15" s="95"/>
      <c r="BD15" s="95"/>
      <c r="BE15" s="95"/>
      <c r="BF15" s="95"/>
      <c r="BG15" s="95"/>
      <c r="BK15" s="95"/>
      <c r="BL15" s="95"/>
      <c r="BM15" s="95"/>
      <c r="BN15" s="94"/>
      <c r="BO15" s="94"/>
      <c r="BP15" s="94"/>
      <c r="BQ15" s="94"/>
      <c r="BR15" s="94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</row>
    <row r="16" spans="1:87" s="81" customFormat="1" ht="15" customHeight="1">
      <c r="A16" s="95"/>
      <c r="B16" s="95"/>
      <c r="C16" s="113"/>
      <c r="D16" s="113"/>
      <c r="E16" s="113"/>
      <c r="F16" s="106"/>
      <c r="G16" s="106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10"/>
      <c r="AF16" s="111"/>
      <c r="AG16" s="111"/>
      <c r="AH16" s="111"/>
      <c r="AI16" s="111"/>
      <c r="AJ16" s="111"/>
      <c r="AK16" s="111"/>
      <c r="AL16" s="111"/>
      <c r="AM16" s="111"/>
      <c r="AN16" s="105"/>
      <c r="AO16" s="109"/>
      <c r="AP16" s="109"/>
      <c r="AQ16" s="109"/>
      <c r="AR16" s="109"/>
      <c r="AS16" s="109"/>
      <c r="AT16" s="109"/>
      <c r="AU16" s="109"/>
      <c r="AV16" s="109"/>
      <c r="AW16" s="109"/>
      <c r="AX16" s="110"/>
      <c r="AY16" s="246"/>
      <c r="AZ16" s="246"/>
      <c r="BA16" s="246"/>
      <c r="BB16" s="246"/>
      <c r="BC16" s="100"/>
      <c r="BD16" s="100"/>
      <c r="BE16" s="100"/>
      <c r="BF16" s="100"/>
      <c r="BG16" s="95"/>
      <c r="BK16" s="95"/>
      <c r="BL16" s="95"/>
      <c r="BM16" s="95"/>
      <c r="BN16" s="94"/>
      <c r="BO16" s="94"/>
      <c r="BP16" s="94"/>
      <c r="BQ16" s="94"/>
      <c r="BR16" s="94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</row>
    <row r="17" spans="1:87" s="81" customFormat="1" ht="15" customHeight="1">
      <c r="A17" s="95"/>
      <c r="B17" s="95"/>
      <c r="C17" s="127"/>
      <c r="D17" s="105"/>
      <c r="E17" s="113"/>
      <c r="F17" s="113"/>
      <c r="G17" s="113"/>
      <c r="H17" s="113"/>
      <c r="I17" s="105"/>
      <c r="J17" s="105"/>
      <c r="K17" s="105"/>
      <c r="L17" s="105"/>
      <c r="M17" s="540"/>
      <c r="N17" s="540"/>
      <c r="O17" s="540"/>
      <c r="P17" s="540"/>
      <c r="Q17" s="540"/>
      <c r="R17" s="540"/>
      <c r="S17" s="540"/>
      <c r="T17" s="540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41"/>
      <c r="AL17" s="141"/>
      <c r="AM17" s="141"/>
      <c r="AN17" s="141"/>
      <c r="AO17" s="540"/>
      <c r="AP17" s="540"/>
      <c r="AQ17" s="540"/>
      <c r="AR17" s="540"/>
      <c r="AS17" s="540"/>
      <c r="AT17" s="540"/>
      <c r="AU17" s="540"/>
      <c r="AV17" s="540"/>
      <c r="AW17" s="105"/>
      <c r="AX17" s="105"/>
      <c r="AY17" s="105"/>
      <c r="AZ17" s="105"/>
      <c r="BA17" s="105"/>
      <c r="BB17" s="244"/>
      <c r="BC17" s="103"/>
      <c r="BD17" s="100"/>
      <c r="BE17" s="100"/>
      <c r="BF17" s="100"/>
      <c r="BG17" s="95"/>
      <c r="BK17" s="95"/>
      <c r="BL17" s="95"/>
      <c r="BM17" s="95"/>
      <c r="BN17" s="94"/>
      <c r="BO17" s="94"/>
      <c r="BP17" s="94"/>
      <c r="BQ17" s="94"/>
      <c r="BR17" s="97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</row>
    <row r="18" spans="1:87" s="81" customFormat="1" ht="15" customHeight="1">
      <c r="A18" s="95"/>
      <c r="B18" s="95"/>
      <c r="C18" s="105"/>
      <c r="D18" s="105"/>
      <c r="E18" s="115"/>
      <c r="F18" s="116"/>
      <c r="G18" s="116"/>
      <c r="H18" s="116"/>
      <c r="I18" s="116"/>
      <c r="J18" s="116"/>
      <c r="K18" s="117"/>
      <c r="L18" s="117"/>
      <c r="M18" s="117"/>
      <c r="N18" s="117"/>
      <c r="O18" s="117"/>
      <c r="P18" s="102"/>
      <c r="Q18" s="118"/>
      <c r="R18" s="110"/>
      <c r="S18" s="110"/>
      <c r="T18" s="110"/>
      <c r="U18" s="110"/>
      <c r="V18" s="110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17"/>
      <c r="AN18" s="117"/>
      <c r="AO18" s="117"/>
      <c r="AP18" s="117"/>
      <c r="AQ18" s="117"/>
      <c r="AR18" s="102"/>
      <c r="AS18" s="118"/>
      <c r="AT18" s="110"/>
      <c r="AU18" s="110"/>
      <c r="AV18" s="110"/>
      <c r="AW18" s="110"/>
      <c r="AX18" s="110"/>
      <c r="AY18" s="105"/>
      <c r="AZ18" s="105"/>
      <c r="BA18" s="105"/>
      <c r="BB18" s="244"/>
      <c r="BC18" s="103"/>
      <c r="BD18" s="100"/>
      <c r="BE18" s="100"/>
      <c r="BF18" s="100"/>
      <c r="BG18" s="95"/>
      <c r="BK18" s="95"/>
      <c r="BL18" s="95"/>
      <c r="BM18" s="95"/>
      <c r="BN18" s="94"/>
      <c r="BO18" s="94"/>
      <c r="BP18" s="94"/>
      <c r="BQ18" s="94"/>
      <c r="BR18" s="94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</row>
    <row r="19" spans="1:87" s="81" customFormat="1" ht="15" customHeight="1">
      <c r="A19" s="95"/>
      <c r="B19" s="119"/>
      <c r="C19" s="120"/>
      <c r="D19" s="120"/>
      <c r="E19" s="105"/>
      <c r="F19" s="116"/>
      <c r="G19" s="116"/>
      <c r="H19" s="116"/>
      <c r="I19" s="120"/>
      <c r="J19" s="120"/>
      <c r="K19" s="117"/>
      <c r="L19" s="117"/>
      <c r="M19" s="117"/>
      <c r="N19" s="117"/>
      <c r="O19" s="117"/>
      <c r="P19" s="102"/>
      <c r="Q19" s="118"/>
      <c r="R19" s="110"/>
      <c r="S19" s="110"/>
      <c r="T19" s="110"/>
      <c r="U19" s="110"/>
      <c r="V19" s="110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17"/>
      <c r="AN19" s="117"/>
      <c r="AO19" s="117"/>
      <c r="AP19" s="117"/>
      <c r="AQ19" s="117"/>
      <c r="AR19" s="102"/>
      <c r="AS19" s="118"/>
      <c r="AT19" s="110"/>
      <c r="AU19" s="110"/>
      <c r="AV19" s="110"/>
      <c r="AW19" s="110"/>
      <c r="AX19" s="110"/>
      <c r="AY19" s="121"/>
      <c r="AZ19" s="121"/>
      <c r="BA19" s="121"/>
      <c r="BB19" s="246"/>
      <c r="BC19" s="100"/>
      <c r="BD19" s="100"/>
      <c r="BE19" s="100"/>
      <c r="BF19" s="100"/>
      <c r="BG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</row>
    <row r="20" spans="1:87" s="81" customFormat="1" ht="15" customHeight="1">
      <c r="A20" s="95"/>
      <c r="B20" s="119"/>
      <c r="C20" s="120"/>
      <c r="D20" s="120"/>
      <c r="E20" s="120"/>
      <c r="F20" s="120"/>
      <c r="G20" s="116"/>
      <c r="H20" s="116"/>
      <c r="I20" s="120"/>
      <c r="J20" s="120"/>
      <c r="K20" s="117"/>
      <c r="L20" s="247"/>
      <c r="M20" s="122"/>
      <c r="N20" s="117"/>
      <c r="O20" s="117"/>
      <c r="P20" s="102"/>
      <c r="Q20" s="118"/>
      <c r="R20" s="110"/>
      <c r="S20" s="110"/>
      <c r="T20" s="102"/>
      <c r="U20" s="110"/>
      <c r="V20" s="110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17"/>
      <c r="AN20" s="117"/>
      <c r="AO20" s="122"/>
      <c r="AP20" s="117"/>
      <c r="AQ20" s="117"/>
      <c r="AR20" s="102"/>
      <c r="AS20" s="118"/>
      <c r="AT20" s="110"/>
      <c r="AU20" s="110"/>
      <c r="AV20" s="102"/>
      <c r="AW20" s="110"/>
      <c r="AX20" s="110"/>
      <c r="AY20" s="102"/>
      <c r="AZ20" s="102"/>
      <c r="BA20" s="102"/>
      <c r="BB20" s="246"/>
      <c r="BC20" s="100"/>
      <c r="BD20" s="100"/>
      <c r="BE20" s="100"/>
      <c r="BF20" s="100"/>
      <c r="BG20" s="95"/>
      <c r="BK20" s="95"/>
      <c r="BL20" s="95"/>
      <c r="BM20" s="95"/>
      <c r="BN20" s="95"/>
      <c r="BO20" s="95"/>
      <c r="BP20" s="95"/>
      <c r="BQ20" s="95"/>
      <c r="BR20" s="95"/>
      <c r="BS20" s="95"/>
      <c r="BT20" s="112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</row>
    <row r="21" spans="1:87" s="81" customFormat="1" ht="15" customHeight="1">
      <c r="A21" s="95"/>
      <c r="B21" s="119"/>
      <c r="C21" s="120"/>
      <c r="D21" s="120"/>
      <c r="E21" s="120"/>
      <c r="F21" s="120"/>
      <c r="G21" s="105"/>
      <c r="H21" s="105"/>
      <c r="I21" s="120"/>
      <c r="J21" s="120"/>
      <c r="K21" s="117"/>
      <c r="L21" s="117"/>
      <c r="M21" s="117"/>
      <c r="N21" s="117"/>
      <c r="O21" s="117"/>
      <c r="P21" s="102"/>
      <c r="Q21" s="118"/>
      <c r="R21" s="110"/>
      <c r="S21" s="110"/>
      <c r="T21" s="110"/>
      <c r="U21" s="110"/>
      <c r="V21" s="110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17"/>
      <c r="AN21" s="117"/>
      <c r="AO21" s="117"/>
      <c r="AP21" s="117"/>
      <c r="AQ21" s="117"/>
      <c r="AR21" s="102"/>
      <c r="AS21" s="118"/>
      <c r="AT21" s="110"/>
      <c r="AU21" s="110"/>
      <c r="AV21" s="110"/>
      <c r="AW21" s="110"/>
      <c r="AX21" s="110"/>
      <c r="AY21" s="102"/>
      <c r="AZ21" s="102"/>
      <c r="BA21" s="102"/>
      <c r="BB21" s="248"/>
      <c r="BC21" s="123"/>
      <c r="BD21" s="124"/>
      <c r="BE21" s="124"/>
      <c r="BF21" s="124"/>
      <c r="BG21" s="124"/>
      <c r="BK21" s="95"/>
      <c r="BL21" s="95"/>
      <c r="BM21" s="95"/>
      <c r="BN21" s="95"/>
      <c r="BO21" s="95"/>
      <c r="BP21" s="95"/>
      <c r="BQ21" s="95"/>
      <c r="BR21" s="95"/>
      <c r="BS21" s="95"/>
      <c r="BT21" s="112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</row>
    <row r="22" spans="1:87" s="81" customFormat="1" ht="18.75" customHeight="1">
      <c r="A22" s="95"/>
      <c r="B22" s="95"/>
      <c r="C22" s="105"/>
      <c r="D22" s="105"/>
      <c r="E22" s="120"/>
      <c r="F22" s="120"/>
      <c r="G22" s="105"/>
      <c r="H22" s="105"/>
      <c r="I22" s="105"/>
      <c r="J22" s="105"/>
      <c r="K22" s="117"/>
      <c r="L22" s="117"/>
      <c r="M22" s="117"/>
      <c r="N22" s="117"/>
      <c r="O22" s="117"/>
      <c r="P22" s="105"/>
      <c r="Q22" s="118"/>
      <c r="R22" s="110"/>
      <c r="S22" s="110"/>
      <c r="T22" s="110"/>
      <c r="U22" s="110"/>
      <c r="V22" s="110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17"/>
      <c r="AN22" s="117"/>
      <c r="AO22" s="117"/>
      <c r="AP22" s="117"/>
      <c r="AQ22" s="117"/>
      <c r="AR22" s="105"/>
      <c r="AS22" s="118"/>
      <c r="AT22" s="110"/>
      <c r="AU22" s="110"/>
      <c r="AV22" s="110"/>
      <c r="AW22" s="110"/>
      <c r="AX22" s="110"/>
      <c r="AY22" s="102"/>
      <c r="AZ22" s="102"/>
      <c r="BA22" s="102"/>
      <c r="BB22" s="248"/>
      <c r="BC22" s="123"/>
      <c r="BD22" s="124"/>
      <c r="BE22" s="124"/>
      <c r="BF22" s="124"/>
      <c r="BG22" s="124"/>
      <c r="BK22" s="95"/>
      <c r="BL22" s="95"/>
      <c r="BM22" s="95"/>
      <c r="BN22" s="95"/>
      <c r="BO22" s="95"/>
      <c r="BP22" s="95"/>
      <c r="BQ22" s="95"/>
      <c r="BR22" s="95"/>
      <c r="BS22" s="95"/>
      <c r="BT22" s="112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</row>
    <row r="23" spans="1:87" s="81" customFormat="1" ht="15" customHeight="1">
      <c r="A23" s="99"/>
      <c r="B23" s="99"/>
      <c r="C23" s="245"/>
      <c r="D23" s="245"/>
      <c r="E23" s="105"/>
      <c r="F23" s="105"/>
      <c r="G23" s="105"/>
      <c r="H23" s="105"/>
      <c r="I23" s="105"/>
      <c r="J23" s="105"/>
      <c r="K23" s="122"/>
      <c r="L23" s="102"/>
      <c r="M23" s="102"/>
      <c r="N23" s="102"/>
      <c r="O23" s="540"/>
      <c r="P23" s="540"/>
      <c r="Q23" s="540"/>
      <c r="R23" s="540"/>
      <c r="S23" s="102"/>
      <c r="T23" s="102"/>
      <c r="U23" s="102"/>
      <c r="V23" s="126"/>
      <c r="W23" s="127"/>
      <c r="X23" s="127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22"/>
      <c r="AN23" s="125"/>
      <c r="AO23" s="125"/>
      <c r="AP23" s="125"/>
      <c r="AQ23" s="540"/>
      <c r="AR23" s="540"/>
      <c r="AS23" s="540"/>
      <c r="AT23" s="540"/>
      <c r="AU23" s="125"/>
      <c r="AV23" s="125"/>
      <c r="AW23" s="125"/>
      <c r="AX23" s="126"/>
      <c r="AY23" s="128"/>
      <c r="AZ23" s="128"/>
      <c r="BA23" s="128"/>
      <c r="BB23" s="249"/>
      <c r="BC23" s="129"/>
      <c r="BD23" s="124"/>
      <c r="BE23" s="124"/>
      <c r="BF23" s="124"/>
      <c r="BG23" s="124"/>
      <c r="BK23" s="95"/>
      <c r="BL23" s="95"/>
      <c r="BM23" s="95"/>
      <c r="BN23" s="95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</row>
    <row r="24" spans="1:87" s="81" customFormat="1" ht="15" customHeight="1">
      <c r="A24" s="99"/>
      <c r="B24" s="99"/>
      <c r="C24" s="245"/>
      <c r="D24" s="245"/>
      <c r="E24" s="105"/>
      <c r="F24" s="105"/>
      <c r="G24" s="105"/>
      <c r="H24" s="105"/>
      <c r="I24" s="105"/>
      <c r="J24" s="105"/>
      <c r="K24" s="122"/>
      <c r="L24" s="105"/>
      <c r="M24" s="105"/>
      <c r="N24" s="105"/>
      <c r="O24" s="125"/>
      <c r="P24" s="125"/>
      <c r="Q24" s="125"/>
      <c r="R24" s="125"/>
      <c r="S24" s="105"/>
      <c r="T24" s="105"/>
      <c r="U24" s="105"/>
      <c r="V24" s="126"/>
      <c r="W24" s="127"/>
      <c r="X24" s="127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22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6"/>
      <c r="AY24" s="128"/>
      <c r="AZ24" s="128"/>
      <c r="BA24" s="128"/>
      <c r="BB24" s="249"/>
      <c r="BC24" s="129"/>
      <c r="BD24" s="124"/>
      <c r="BE24" s="124"/>
      <c r="BF24" s="124"/>
      <c r="BG24" s="124"/>
      <c r="BK24" s="95"/>
      <c r="BL24" s="95"/>
      <c r="BM24" s="95"/>
      <c r="BN24" s="95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</row>
    <row r="25" spans="1:87" s="81" customFormat="1" ht="15" customHeight="1">
      <c r="A25" s="234"/>
      <c r="B25" s="234"/>
      <c r="C25" s="234"/>
      <c r="D25" s="234"/>
      <c r="E25" s="235"/>
      <c r="F25" s="235"/>
      <c r="G25" s="235"/>
      <c r="H25" s="235"/>
      <c r="I25" s="236"/>
      <c r="J25" s="236"/>
      <c r="K25" s="237"/>
      <c r="L25" s="235"/>
      <c r="M25" s="235"/>
      <c r="N25" s="235"/>
      <c r="O25" s="238"/>
      <c r="P25" s="238"/>
      <c r="Q25" s="238"/>
      <c r="R25" s="238"/>
      <c r="S25" s="235"/>
      <c r="T25" s="235"/>
      <c r="U25" s="235"/>
      <c r="V25" s="239"/>
      <c r="W25" s="240"/>
      <c r="X25" s="240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7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9"/>
      <c r="AY25" s="241"/>
      <c r="AZ25" s="241"/>
      <c r="BA25" s="241"/>
      <c r="BB25" s="242"/>
      <c r="BC25" s="242"/>
      <c r="BD25" s="243"/>
      <c r="BE25" s="243"/>
      <c r="BF25" s="243"/>
      <c r="BG25" s="243"/>
      <c r="BK25" s="95"/>
      <c r="BL25" s="95"/>
      <c r="BM25" s="95"/>
      <c r="BN25" s="95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</row>
    <row r="26" spans="1:87" s="81" customFormat="1" ht="1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5"/>
      <c r="Q26" s="105"/>
      <c r="R26" s="105"/>
      <c r="S26" s="105"/>
      <c r="T26" s="105"/>
      <c r="U26" s="105"/>
      <c r="V26" s="130"/>
      <c r="W26" s="130"/>
      <c r="X26" s="130"/>
      <c r="Y26" s="130"/>
      <c r="Z26" s="105"/>
      <c r="AA26" s="105"/>
      <c r="AB26" s="105"/>
      <c r="AC26" s="131"/>
      <c r="AD26" s="131"/>
      <c r="AE26" s="125"/>
      <c r="AF26" s="125"/>
      <c r="AG26" s="125"/>
      <c r="AH26" s="125"/>
      <c r="AI26" s="125"/>
      <c r="AJ26" s="132"/>
      <c r="AK26" s="132"/>
      <c r="AL26" s="132"/>
      <c r="AM26" s="132"/>
      <c r="AN26" s="132"/>
      <c r="AO26" s="130"/>
      <c r="AP26" s="130"/>
      <c r="AQ26" s="130"/>
      <c r="AR26" s="133"/>
      <c r="AS26" s="95"/>
      <c r="AT26" s="95"/>
      <c r="AU26" s="95"/>
      <c r="AV26" s="114"/>
      <c r="AW26" s="114"/>
      <c r="AX26" s="134"/>
      <c r="AY26" s="135"/>
      <c r="AZ26" s="135"/>
      <c r="BA26" s="135"/>
      <c r="BB26" s="135"/>
      <c r="BC26" s="136"/>
      <c r="BD26" s="124"/>
      <c r="BE26" s="124"/>
      <c r="BF26" s="124"/>
      <c r="BG26" s="124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</row>
    <row r="27" spans="1:87" ht="25.5" customHeight="1">
      <c r="A27" s="22"/>
      <c r="B27" s="584" t="s">
        <v>23</v>
      </c>
      <c r="C27" s="585"/>
      <c r="D27" s="585"/>
      <c r="E27" s="585"/>
      <c r="F27" s="585"/>
      <c r="G27" s="585"/>
      <c r="H27" s="586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583" t="s">
        <v>159</v>
      </c>
      <c r="AA27" s="583"/>
      <c r="AB27" s="583"/>
      <c r="AC27" s="583"/>
      <c r="AD27" s="583"/>
      <c r="AE27" s="583"/>
      <c r="AF27" s="583"/>
      <c r="AG27" s="583"/>
      <c r="AH27" s="583"/>
      <c r="AI27" s="583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K27" s="17"/>
      <c r="BL27" s="17"/>
      <c r="BM27" s="17"/>
      <c r="BN27" s="21"/>
      <c r="BO27" s="17"/>
      <c r="BP27" s="21"/>
      <c r="BQ27" s="21"/>
      <c r="BR27" s="21"/>
      <c r="BS27" s="21"/>
      <c r="BT27" s="21"/>
      <c r="BU27" s="21"/>
      <c r="BV27" s="21"/>
      <c r="BW27" s="21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</row>
    <row r="28" spans="1:87" s="252" customFormat="1" ht="15" customHeight="1">
      <c r="A28" s="250"/>
      <c r="B28" s="251"/>
      <c r="C28" s="251"/>
      <c r="D28" s="251"/>
      <c r="E28" s="251"/>
      <c r="F28" s="251"/>
      <c r="G28" s="251"/>
      <c r="H28" s="251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K28" s="253"/>
      <c r="BL28" s="253"/>
      <c r="BM28" s="253"/>
      <c r="BN28" s="250"/>
      <c r="BO28" s="253"/>
      <c r="BP28" s="250"/>
      <c r="BQ28" s="250"/>
      <c r="BR28" s="250"/>
      <c r="BS28" s="250"/>
      <c r="BT28" s="250"/>
      <c r="BU28" s="250"/>
      <c r="BV28" s="250"/>
      <c r="BW28" s="250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</row>
    <row r="29" spans="1:87" s="247" customFormat="1" ht="15" customHeight="1">
      <c r="A29" s="105"/>
      <c r="B29" s="105"/>
      <c r="C29" s="105"/>
      <c r="D29" s="105"/>
      <c r="E29" s="105"/>
      <c r="F29" s="137"/>
      <c r="G29" s="137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254"/>
      <c r="T29" s="254"/>
      <c r="U29" s="254"/>
      <c r="V29" s="254"/>
      <c r="W29" s="254"/>
      <c r="X29" s="254"/>
      <c r="Y29" s="254"/>
      <c r="Z29" s="102"/>
      <c r="AA29" s="102"/>
      <c r="AB29" s="102"/>
      <c r="AC29" s="540"/>
      <c r="AD29" s="540"/>
      <c r="AE29" s="540"/>
      <c r="AF29" s="540"/>
      <c r="AG29" s="102"/>
      <c r="AH29" s="102"/>
      <c r="AI29" s="102"/>
      <c r="AJ29" s="125"/>
      <c r="AK29" s="125"/>
      <c r="AL29" s="125"/>
      <c r="AM29" s="105"/>
      <c r="AN29" s="131"/>
      <c r="AO29" s="137"/>
      <c r="AP29" s="137"/>
      <c r="AQ29" s="137"/>
      <c r="AR29" s="122"/>
      <c r="AS29" s="102"/>
      <c r="AT29" s="102"/>
      <c r="AU29" s="102"/>
      <c r="AV29" s="102"/>
      <c r="AW29" s="102"/>
      <c r="AX29" s="102"/>
      <c r="AY29" s="141"/>
      <c r="AZ29" s="141"/>
      <c r="BA29" s="141"/>
      <c r="BB29" s="141"/>
      <c r="BC29" s="127"/>
      <c r="BD29" s="127"/>
      <c r="BE29" s="127"/>
      <c r="BF29" s="105"/>
      <c r="BG29" s="245"/>
      <c r="BK29" s="105"/>
      <c r="BL29" s="105"/>
      <c r="BM29" s="105"/>
      <c r="BN29" s="102"/>
      <c r="BO29" s="105"/>
      <c r="BP29" s="102"/>
      <c r="BQ29" s="102"/>
      <c r="BR29" s="102"/>
      <c r="BS29" s="102"/>
      <c r="BT29" s="102"/>
      <c r="BU29" s="102"/>
      <c r="BV29" s="102"/>
      <c r="BW29" s="102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</row>
    <row r="30" spans="1:87" s="247" customFormat="1" ht="15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17"/>
      <c r="Z30" s="117"/>
      <c r="AA30" s="117"/>
      <c r="AB30" s="117"/>
      <c r="AC30" s="117"/>
      <c r="AD30" s="102"/>
      <c r="AE30" s="118"/>
      <c r="AF30" s="110"/>
      <c r="AG30" s="110"/>
      <c r="AH30" s="110"/>
      <c r="AI30" s="110"/>
      <c r="AJ30" s="110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K30" s="105"/>
      <c r="BL30" s="105"/>
      <c r="BM30" s="105"/>
      <c r="BN30" s="102"/>
      <c r="BO30" s="105"/>
      <c r="BP30" s="102"/>
      <c r="BQ30" s="102"/>
      <c r="BR30" s="102"/>
      <c r="BS30" s="102"/>
      <c r="BT30" s="102"/>
      <c r="BU30" s="102"/>
      <c r="BV30" s="102"/>
      <c r="BW30" s="102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</row>
    <row r="31" spans="1:87" s="247" customFormat="1" ht="1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255"/>
      <c r="K31" s="105"/>
      <c r="L31" s="105"/>
      <c r="M31" s="105"/>
      <c r="N31" s="245"/>
      <c r="O31" s="245"/>
      <c r="P31" s="245"/>
      <c r="Q31" s="245"/>
      <c r="R31" s="105"/>
      <c r="S31" s="105"/>
      <c r="T31" s="105"/>
      <c r="U31" s="127"/>
      <c r="V31" s="105"/>
      <c r="W31" s="245"/>
      <c r="X31" s="245"/>
      <c r="Y31" s="117"/>
      <c r="Z31" s="117"/>
      <c r="AA31" s="117"/>
      <c r="AB31" s="117"/>
      <c r="AC31" s="117"/>
      <c r="AD31" s="102"/>
      <c r="AE31" s="118"/>
      <c r="AF31" s="110"/>
      <c r="AG31" s="110"/>
      <c r="AH31" s="110"/>
      <c r="AI31" s="110"/>
      <c r="AJ31" s="110"/>
      <c r="AK31" s="255"/>
      <c r="AL31" s="255"/>
      <c r="AM31" s="105"/>
      <c r="AN31" s="105"/>
      <c r="AO31" s="105"/>
      <c r="AP31" s="245"/>
      <c r="AQ31" s="245"/>
      <c r="AR31" s="245"/>
      <c r="AS31" s="245"/>
      <c r="AT31" s="105"/>
      <c r="AU31" s="105"/>
      <c r="AV31" s="105"/>
      <c r="AW31" s="127"/>
      <c r="AX31" s="128"/>
      <c r="AY31" s="128"/>
      <c r="AZ31" s="128"/>
      <c r="BA31" s="128"/>
      <c r="BB31" s="128"/>
      <c r="BC31" s="105"/>
      <c r="BD31" s="105"/>
      <c r="BE31" s="105"/>
      <c r="BF31" s="105"/>
      <c r="BG31" s="105"/>
      <c r="BK31" s="105"/>
      <c r="BL31" s="105"/>
      <c r="BM31" s="105"/>
      <c r="BN31" s="102"/>
      <c r="BO31" s="105"/>
      <c r="BP31" s="102"/>
      <c r="BQ31" s="102"/>
      <c r="BR31" s="102"/>
      <c r="BS31" s="102"/>
      <c r="BT31" s="102"/>
      <c r="BU31" s="102"/>
      <c r="BV31" s="102"/>
      <c r="BW31" s="102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</row>
    <row r="32" spans="1:87" s="247" customFormat="1" ht="15" customHeight="1">
      <c r="A32" s="105"/>
      <c r="B32" s="105"/>
      <c r="C32" s="105"/>
      <c r="D32" s="105"/>
      <c r="E32" s="105"/>
      <c r="F32" s="105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05"/>
      <c r="U32" s="105"/>
      <c r="V32" s="105"/>
      <c r="W32" s="105"/>
      <c r="X32" s="105"/>
      <c r="Y32" s="117"/>
      <c r="Z32" s="117"/>
      <c r="AA32" s="122"/>
      <c r="AB32" s="117"/>
      <c r="AC32" s="117"/>
      <c r="AD32" s="102"/>
      <c r="AE32" s="118"/>
      <c r="AF32" s="110"/>
      <c r="AG32" s="110"/>
      <c r="AH32" s="102"/>
      <c r="AI32" s="110"/>
      <c r="AJ32" s="110"/>
      <c r="AK32" s="102"/>
      <c r="AL32" s="102"/>
      <c r="AM32" s="105"/>
      <c r="AN32" s="105"/>
      <c r="AO32" s="105"/>
      <c r="AP32" s="102"/>
      <c r="AQ32" s="102"/>
      <c r="AR32" s="102"/>
      <c r="AS32" s="102"/>
      <c r="AT32" s="102"/>
      <c r="AU32" s="102"/>
      <c r="AV32" s="102"/>
      <c r="AW32" s="102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K32" s="105"/>
      <c r="BL32" s="105"/>
      <c r="BM32" s="105"/>
      <c r="BN32" s="102"/>
      <c r="BO32" s="105"/>
      <c r="BP32" s="102"/>
      <c r="BQ32" s="102"/>
      <c r="BR32" s="102"/>
      <c r="BS32" s="102"/>
      <c r="BT32" s="102"/>
      <c r="BU32" s="102"/>
      <c r="BV32" s="102"/>
      <c r="BW32" s="102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</row>
    <row r="33" spans="1:87" s="247" customFormat="1" ht="1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2"/>
      <c r="O33" s="102"/>
      <c r="P33" s="102"/>
      <c r="Q33" s="102"/>
      <c r="R33" s="102"/>
      <c r="S33" s="102"/>
      <c r="T33" s="102"/>
      <c r="U33" s="102"/>
      <c r="V33" s="105"/>
      <c r="W33" s="105"/>
      <c r="X33" s="105"/>
      <c r="Y33" s="117"/>
      <c r="Z33" s="117"/>
      <c r="AA33" s="117"/>
      <c r="AB33" s="117"/>
      <c r="AC33" s="117"/>
      <c r="AD33" s="102"/>
      <c r="AE33" s="118"/>
      <c r="AF33" s="110"/>
      <c r="AG33" s="110"/>
      <c r="AH33" s="110"/>
      <c r="AI33" s="110"/>
      <c r="AJ33" s="110"/>
      <c r="AK33" s="105"/>
      <c r="AL33" s="105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02"/>
      <c r="BC33" s="105"/>
      <c r="BD33" s="105"/>
      <c r="BE33" s="105"/>
      <c r="BF33" s="105"/>
      <c r="BG33" s="105"/>
      <c r="BK33" s="105"/>
      <c r="BL33" s="105"/>
      <c r="BM33" s="105"/>
      <c r="BN33" s="141"/>
      <c r="BO33" s="105"/>
      <c r="BP33" s="105"/>
      <c r="BQ33" s="105"/>
      <c r="BR33" s="587"/>
      <c r="BS33" s="587"/>
      <c r="BT33" s="587"/>
      <c r="BU33" s="587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</row>
    <row r="34" spans="1:77" s="247" customFormat="1" ht="15" customHeight="1">
      <c r="A34" s="105"/>
      <c r="B34" s="105"/>
      <c r="C34" s="105"/>
      <c r="D34" s="105"/>
      <c r="E34" s="105"/>
      <c r="F34" s="105"/>
      <c r="G34" s="105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02"/>
      <c r="V34" s="141"/>
      <c r="W34" s="141"/>
      <c r="X34" s="141"/>
      <c r="Y34" s="117"/>
      <c r="Z34" s="117"/>
      <c r="AA34" s="117"/>
      <c r="AB34" s="117"/>
      <c r="AC34" s="117"/>
      <c r="AD34" s="105"/>
      <c r="AE34" s="118"/>
      <c r="AF34" s="110"/>
      <c r="AG34" s="110"/>
      <c r="AH34" s="110"/>
      <c r="AI34" s="110"/>
      <c r="AJ34" s="110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02"/>
      <c r="AZ34" s="105"/>
      <c r="BA34" s="102"/>
      <c r="BB34" s="102"/>
      <c r="BC34" s="105"/>
      <c r="BD34" s="105"/>
      <c r="BE34" s="105"/>
      <c r="BF34" s="105"/>
      <c r="BG34" s="105"/>
      <c r="BN34" s="245"/>
      <c r="BO34" s="245"/>
      <c r="BP34" s="245"/>
      <c r="BQ34" s="105"/>
      <c r="BR34" s="105"/>
      <c r="BS34" s="127"/>
      <c r="BT34" s="127"/>
      <c r="BU34" s="105"/>
      <c r="BV34" s="105"/>
      <c r="BW34" s="105"/>
      <c r="BX34" s="105"/>
      <c r="BY34" s="105"/>
    </row>
    <row r="35" spans="1:77" s="247" customFormat="1" ht="1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2"/>
      <c r="K35" s="102"/>
      <c r="L35" s="102"/>
      <c r="M35" s="102"/>
      <c r="N35" s="102"/>
      <c r="O35" s="102"/>
      <c r="P35" s="141"/>
      <c r="Q35" s="102"/>
      <c r="R35" s="105"/>
      <c r="S35" s="102"/>
      <c r="T35" s="105"/>
      <c r="U35" s="102"/>
      <c r="V35" s="102"/>
      <c r="W35" s="105"/>
      <c r="X35" s="105"/>
      <c r="Y35" s="122"/>
      <c r="Z35" s="105"/>
      <c r="AA35" s="105"/>
      <c r="AB35" s="105"/>
      <c r="AC35" s="540"/>
      <c r="AD35" s="540"/>
      <c r="AE35" s="540"/>
      <c r="AF35" s="540"/>
      <c r="AG35" s="105"/>
      <c r="AH35" s="105"/>
      <c r="AI35" s="105"/>
      <c r="AJ35" s="126"/>
      <c r="AK35" s="102"/>
      <c r="AL35" s="102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02"/>
      <c r="AX35" s="102"/>
      <c r="AY35" s="102"/>
      <c r="AZ35" s="105"/>
      <c r="BA35" s="102"/>
      <c r="BB35" s="102"/>
      <c r="BC35" s="105"/>
      <c r="BD35" s="105"/>
      <c r="BE35" s="105"/>
      <c r="BF35" s="105"/>
      <c r="BG35" s="105"/>
      <c r="BN35" s="245"/>
      <c r="BO35" s="245"/>
      <c r="BP35" s="245"/>
      <c r="BQ35" s="105"/>
      <c r="BR35" s="105"/>
      <c r="BS35" s="127"/>
      <c r="BT35" s="127"/>
      <c r="BU35" s="105"/>
      <c r="BV35" s="105"/>
      <c r="BW35" s="105"/>
      <c r="BX35" s="105"/>
      <c r="BY35" s="105"/>
    </row>
    <row r="36" spans="1:77" s="247" customFormat="1" ht="1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2"/>
      <c r="K36" s="102"/>
      <c r="L36" s="102"/>
      <c r="M36" s="102"/>
      <c r="N36" s="102"/>
      <c r="O36" s="102"/>
      <c r="P36" s="141"/>
      <c r="Q36" s="102"/>
      <c r="R36" s="105"/>
      <c r="S36" s="102"/>
      <c r="T36" s="105"/>
      <c r="U36" s="102"/>
      <c r="V36" s="102"/>
      <c r="W36" s="105"/>
      <c r="X36" s="105"/>
      <c r="Y36" s="105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5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5"/>
      <c r="BA36" s="102"/>
      <c r="BB36" s="102"/>
      <c r="BC36" s="105"/>
      <c r="BD36" s="105"/>
      <c r="BE36" s="105"/>
      <c r="BF36" s="105"/>
      <c r="BG36" s="105"/>
      <c r="BN36" s="245"/>
      <c r="BO36" s="245"/>
      <c r="BP36" s="245"/>
      <c r="BQ36" s="105"/>
      <c r="BR36" s="105"/>
      <c r="BS36" s="127"/>
      <c r="BT36" s="127"/>
      <c r="BU36" s="105"/>
      <c r="BV36" s="105"/>
      <c r="BW36" s="105"/>
      <c r="BX36" s="105"/>
      <c r="BY36" s="105"/>
    </row>
    <row r="37" spans="3:53" s="105" customFormat="1" ht="15" customHeight="1">
      <c r="C37" s="107"/>
      <c r="D37" s="108"/>
      <c r="E37" s="139"/>
      <c r="F37" s="108"/>
      <c r="G37" s="108"/>
      <c r="H37" s="108"/>
      <c r="AV37" s="107"/>
      <c r="AW37" s="108"/>
      <c r="AX37" s="108"/>
      <c r="AY37" s="140"/>
      <c r="AZ37" s="140"/>
      <c r="BA37" s="108"/>
    </row>
    <row r="38" spans="3:53" s="105" customFormat="1" ht="15" customHeight="1">
      <c r="C38" s="107"/>
      <c r="D38" s="108"/>
      <c r="E38" s="139"/>
      <c r="F38" s="108"/>
      <c r="I38" s="540"/>
      <c r="J38" s="540"/>
      <c r="K38" s="540"/>
      <c r="L38" s="540"/>
      <c r="M38" s="540"/>
      <c r="N38" s="540"/>
      <c r="O38" s="540"/>
      <c r="P38" s="540"/>
      <c r="Z38" s="122"/>
      <c r="AC38" s="540"/>
      <c r="AD38" s="540"/>
      <c r="AE38" s="540"/>
      <c r="AF38" s="540"/>
      <c r="AI38" s="126"/>
      <c r="AR38" s="122"/>
      <c r="AU38" s="540"/>
      <c r="AV38" s="540"/>
      <c r="AW38" s="540"/>
      <c r="AX38" s="540"/>
      <c r="BA38" s="126"/>
    </row>
    <row r="39" spans="1:77" s="105" customFormat="1" ht="15" customHeight="1">
      <c r="A39" s="128"/>
      <c r="B39" s="128"/>
      <c r="C39" s="107"/>
      <c r="D39" s="121"/>
      <c r="E39" s="139"/>
      <c r="F39" s="108"/>
      <c r="G39" s="117"/>
      <c r="H39" s="256"/>
      <c r="I39" s="257"/>
      <c r="J39" s="257"/>
      <c r="K39" s="257"/>
      <c r="L39" s="258"/>
      <c r="M39" s="259"/>
      <c r="N39" s="259"/>
      <c r="O39" s="259"/>
      <c r="P39" s="259"/>
      <c r="Q39" s="260"/>
      <c r="R39" s="110"/>
      <c r="Z39" s="256"/>
      <c r="AA39" s="257"/>
      <c r="AB39" s="257"/>
      <c r="AC39" s="257"/>
      <c r="AD39" s="258"/>
      <c r="AE39" s="259"/>
      <c r="AF39" s="259"/>
      <c r="AG39" s="259"/>
      <c r="AH39" s="259"/>
      <c r="AI39" s="260"/>
      <c r="AJ39" s="110"/>
      <c r="AR39" s="256"/>
      <c r="AS39" s="257"/>
      <c r="AT39" s="257"/>
      <c r="AU39" s="257"/>
      <c r="AV39" s="258"/>
      <c r="AW39" s="259"/>
      <c r="AX39" s="259"/>
      <c r="AY39" s="259"/>
      <c r="AZ39" s="259"/>
      <c r="BA39" s="260"/>
      <c r="BD39" s="121"/>
      <c r="BE39" s="121"/>
      <c r="BF39" s="121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</row>
    <row r="40" spans="1:77" s="105" customFormat="1" ht="15" customHeight="1">
      <c r="A40" s="102"/>
      <c r="B40" s="141"/>
      <c r="C40" s="121"/>
      <c r="D40" s="107"/>
      <c r="E40" s="108"/>
      <c r="F40" s="108"/>
      <c r="G40" s="117"/>
      <c r="H40" s="261"/>
      <c r="I40" s="117"/>
      <c r="J40" s="117"/>
      <c r="K40" s="588"/>
      <c r="L40" s="588"/>
      <c r="M40" s="588"/>
      <c r="N40" s="588"/>
      <c r="O40" s="110"/>
      <c r="P40" s="110"/>
      <c r="Q40" s="262"/>
      <c r="R40" s="110"/>
      <c r="Z40" s="261"/>
      <c r="AA40" s="117"/>
      <c r="AB40" s="117"/>
      <c r="AC40" s="588"/>
      <c r="AD40" s="588"/>
      <c r="AE40" s="588"/>
      <c r="AF40" s="588"/>
      <c r="AG40" s="110"/>
      <c r="AH40" s="110"/>
      <c r="AI40" s="262"/>
      <c r="AJ40" s="110"/>
      <c r="AR40" s="261"/>
      <c r="AS40" s="117"/>
      <c r="AT40" s="117"/>
      <c r="AU40" s="588"/>
      <c r="AV40" s="588"/>
      <c r="AW40" s="588"/>
      <c r="AX40" s="588"/>
      <c r="AY40" s="110"/>
      <c r="AZ40" s="110"/>
      <c r="BA40" s="262"/>
      <c r="BC40" s="107"/>
      <c r="BE40" s="115"/>
      <c r="BF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</row>
    <row r="41" spans="1:77" s="105" customFormat="1" ht="15" customHeight="1">
      <c r="A41" s="102"/>
      <c r="B41" s="141"/>
      <c r="C41" s="121"/>
      <c r="D41" s="107"/>
      <c r="E41" s="108"/>
      <c r="F41" s="108"/>
      <c r="G41" s="117"/>
      <c r="H41" s="261"/>
      <c r="I41" s="122"/>
      <c r="J41" s="117"/>
      <c r="K41" s="588"/>
      <c r="L41" s="588"/>
      <c r="M41" s="588"/>
      <c r="N41" s="588"/>
      <c r="O41" s="110"/>
      <c r="P41" s="102"/>
      <c r="Q41" s="262"/>
      <c r="R41" s="110"/>
      <c r="Y41" s="122"/>
      <c r="Z41" s="261"/>
      <c r="AA41" s="122"/>
      <c r="AB41" s="117"/>
      <c r="AC41" s="588"/>
      <c r="AD41" s="588"/>
      <c r="AE41" s="588"/>
      <c r="AF41" s="588"/>
      <c r="AG41" s="110"/>
      <c r="AH41" s="102"/>
      <c r="AI41" s="262"/>
      <c r="AJ41" s="102"/>
      <c r="AQ41" s="122"/>
      <c r="AR41" s="261"/>
      <c r="AS41" s="122"/>
      <c r="AT41" s="117"/>
      <c r="AU41" s="588"/>
      <c r="AV41" s="588"/>
      <c r="AW41" s="588"/>
      <c r="AX41" s="588"/>
      <c r="AY41" s="110"/>
      <c r="AZ41" s="102"/>
      <c r="BA41" s="262"/>
      <c r="BB41" s="102"/>
      <c r="BC41" s="107"/>
      <c r="BE41" s="115"/>
      <c r="BF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</row>
    <row r="42" spans="1:77" s="247" customFormat="1" ht="15" customHeight="1">
      <c r="A42" s="102"/>
      <c r="B42" s="141"/>
      <c r="C42" s="105"/>
      <c r="D42" s="105"/>
      <c r="E42" s="105"/>
      <c r="F42" s="102"/>
      <c r="G42" s="117"/>
      <c r="H42" s="261"/>
      <c r="I42" s="117"/>
      <c r="J42" s="117"/>
      <c r="K42" s="588"/>
      <c r="L42" s="588"/>
      <c r="M42" s="588"/>
      <c r="N42" s="588"/>
      <c r="O42" s="110"/>
      <c r="P42" s="110"/>
      <c r="Q42" s="262"/>
      <c r="R42" s="110"/>
      <c r="S42" s="102"/>
      <c r="T42" s="131"/>
      <c r="U42" s="102"/>
      <c r="V42" s="102"/>
      <c r="W42" s="102"/>
      <c r="X42" s="102"/>
      <c r="Y42" s="131"/>
      <c r="Z42" s="261"/>
      <c r="AA42" s="117"/>
      <c r="AB42" s="117"/>
      <c r="AC42" s="588"/>
      <c r="AD42" s="588"/>
      <c r="AE42" s="588"/>
      <c r="AF42" s="588"/>
      <c r="AG42" s="110"/>
      <c r="AH42" s="110"/>
      <c r="AI42" s="262"/>
      <c r="AJ42" s="110"/>
      <c r="AK42" s="102"/>
      <c r="AL42" s="131"/>
      <c r="AM42" s="102"/>
      <c r="AN42" s="102"/>
      <c r="AO42" s="102"/>
      <c r="AP42" s="102"/>
      <c r="AQ42" s="131"/>
      <c r="AR42" s="261"/>
      <c r="AS42" s="117"/>
      <c r="AT42" s="117"/>
      <c r="AU42" s="588"/>
      <c r="AV42" s="588"/>
      <c r="AW42" s="588"/>
      <c r="AX42" s="588"/>
      <c r="AY42" s="110"/>
      <c r="AZ42" s="110"/>
      <c r="BA42" s="262"/>
      <c r="BB42" s="102"/>
      <c r="BC42" s="102"/>
      <c r="BD42" s="105"/>
      <c r="BE42" s="141"/>
      <c r="BF42" s="102"/>
      <c r="BG42" s="105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</row>
    <row r="43" spans="1:77" s="247" customFormat="1" ht="15" customHeight="1">
      <c r="A43" s="102"/>
      <c r="B43" s="141"/>
      <c r="C43" s="105"/>
      <c r="D43" s="105"/>
      <c r="E43" s="102"/>
      <c r="F43" s="102"/>
      <c r="G43" s="117"/>
      <c r="H43" s="263"/>
      <c r="I43" s="264"/>
      <c r="J43" s="264"/>
      <c r="K43" s="589"/>
      <c r="L43" s="589"/>
      <c r="M43" s="589"/>
      <c r="N43" s="589"/>
      <c r="O43" s="265"/>
      <c r="P43" s="265"/>
      <c r="Q43" s="266"/>
      <c r="R43" s="110"/>
      <c r="S43" s="102"/>
      <c r="T43" s="102"/>
      <c r="U43" s="102"/>
      <c r="V43" s="102"/>
      <c r="W43" s="102"/>
      <c r="X43" s="102"/>
      <c r="Y43" s="102"/>
      <c r="Z43" s="263"/>
      <c r="AA43" s="264"/>
      <c r="AB43" s="264"/>
      <c r="AC43" s="589"/>
      <c r="AD43" s="589"/>
      <c r="AE43" s="589"/>
      <c r="AF43" s="589"/>
      <c r="AG43" s="265"/>
      <c r="AH43" s="265"/>
      <c r="AI43" s="266"/>
      <c r="AJ43" s="110"/>
      <c r="AK43" s="102"/>
      <c r="AL43" s="102"/>
      <c r="AM43" s="102"/>
      <c r="AN43" s="102"/>
      <c r="AO43" s="102"/>
      <c r="AP43" s="102"/>
      <c r="AQ43" s="102"/>
      <c r="AR43" s="263"/>
      <c r="AS43" s="264"/>
      <c r="AT43" s="264"/>
      <c r="AU43" s="589"/>
      <c r="AV43" s="589"/>
      <c r="AW43" s="589"/>
      <c r="AX43" s="589"/>
      <c r="AY43" s="265"/>
      <c r="AZ43" s="265"/>
      <c r="BA43" s="266"/>
      <c r="BB43" s="102"/>
      <c r="BC43" s="102"/>
      <c r="BD43" s="102"/>
      <c r="BE43" s="105"/>
      <c r="BF43" s="102"/>
      <c r="BG43" s="105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</row>
    <row r="44" spans="1:77" s="247" customFormat="1" ht="15" customHeight="1">
      <c r="A44" s="128"/>
      <c r="B44" s="142"/>
      <c r="C44" s="105"/>
      <c r="D44" s="105"/>
      <c r="E44" s="102"/>
      <c r="F44" s="102"/>
      <c r="G44" s="122"/>
      <c r="H44" s="105"/>
      <c r="I44" s="105"/>
      <c r="J44" s="105"/>
      <c r="K44" s="540"/>
      <c r="L44" s="540"/>
      <c r="M44" s="540"/>
      <c r="N44" s="540"/>
      <c r="O44" s="105"/>
      <c r="P44" s="105"/>
      <c r="Q44" s="105"/>
      <c r="R44" s="126"/>
      <c r="S44" s="102"/>
      <c r="T44" s="102"/>
      <c r="U44" s="102"/>
      <c r="V44" s="102"/>
      <c r="W44" s="102"/>
      <c r="X44" s="102"/>
      <c r="Y44" s="102"/>
      <c r="Z44" s="122"/>
      <c r="AA44" s="105"/>
      <c r="AB44" s="105"/>
      <c r="AC44" s="540"/>
      <c r="AD44" s="540"/>
      <c r="AE44" s="540"/>
      <c r="AF44" s="540"/>
      <c r="AG44" s="105"/>
      <c r="AH44" s="105"/>
      <c r="AI44" s="126"/>
      <c r="AJ44" s="102"/>
      <c r="AK44" s="102"/>
      <c r="AL44" s="102"/>
      <c r="AM44" s="102"/>
      <c r="AN44" s="102"/>
      <c r="AO44" s="102"/>
      <c r="AP44" s="102"/>
      <c r="AQ44" s="105"/>
      <c r="AR44" s="122"/>
      <c r="AS44" s="105"/>
      <c r="AT44" s="105"/>
      <c r="AU44" s="540"/>
      <c r="AV44" s="540"/>
      <c r="AW44" s="540"/>
      <c r="AX44" s="540"/>
      <c r="AY44" s="102"/>
      <c r="AZ44" s="102"/>
      <c r="BA44" s="126"/>
      <c r="BB44" s="102"/>
      <c r="BC44" s="102"/>
      <c r="BD44" s="102"/>
      <c r="BE44" s="105"/>
      <c r="BF44" s="128"/>
      <c r="BG44" s="105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</row>
    <row r="45" spans="1:77" s="247" customFormat="1" ht="15" customHeight="1">
      <c r="A45" s="128"/>
      <c r="B45" s="142"/>
      <c r="C45" s="105"/>
      <c r="D45" s="105"/>
      <c r="E45" s="122"/>
      <c r="F45" s="102"/>
      <c r="G45" s="102"/>
      <c r="H45" s="102"/>
      <c r="I45" s="102"/>
      <c r="J45" s="102"/>
      <c r="K45" s="102"/>
      <c r="L45" s="102"/>
      <c r="M45" s="105"/>
      <c r="N45" s="105"/>
      <c r="O45" s="105"/>
      <c r="P45" s="105"/>
      <c r="Q45" s="105"/>
      <c r="R45" s="105"/>
      <c r="S45" s="122"/>
      <c r="T45" s="102"/>
      <c r="U45" s="102"/>
      <c r="V45" s="102"/>
      <c r="W45" s="102"/>
      <c r="X45" s="102"/>
      <c r="Y45" s="102"/>
      <c r="Z45" s="102"/>
      <c r="AA45" s="105"/>
      <c r="AB45" s="105"/>
      <c r="AC45" s="105"/>
      <c r="AD45" s="105"/>
      <c r="AE45" s="105"/>
      <c r="AF45" s="105"/>
      <c r="AG45" s="105"/>
      <c r="AH45" s="105"/>
      <c r="AI45" s="122"/>
      <c r="AJ45" s="102"/>
      <c r="AK45" s="102"/>
      <c r="AL45" s="102"/>
      <c r="AM45" s="102"/>
      <c r="AN45" s="102"/>
      <c r="AO45" s="102"/>
      <c r="AP45" s="102"/>
      <c r="AQ45" s="105"/>
      <c r="AR45" s="102"/>
      <c r="AS45" s="105"/>
      <c r="AT45" s="105"/>
      <c r="AU45" s="105"/>
      <c r="AV45" s="105"/>
      <c r="AW45" s="122"/>
      <c r="AX45" s="102"/>
      <c r="AY45" s="102"/>
      <c r="AZ45" s="102"/>
      <c r="BA45" s="102"/>
      <c r="BB45" s="102"/>
      <c r="BC45" s="102"/>
      <c r="BD45" s="102"/>
      <c r="BE45" s="105"/>
      <c r="BF45" s="128"/>
      <c r="BG45" s="105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</row>
    <row r="46" spans="1:77" s="247" customFormat="1" ht="15" customHeight="1">
      <c r="A46" s="128"/>
      <c r="B46" s="142"/>
      <c r="C46" s="105"/>
      <c r="D46" s="105"/>
      <c r="E46" s="122"/>
      <c r="F46" s="102"/>
      <c r="G46" s="102"/>
      <c r="H46" s="102"/>
      <c r="I46" s="102"/>
      <c r="J46" s="102"/>
      <c r="K46" s="102"/>
      <c r="L46" s="102"/>
      <c r="M46" s="105"/>
      <c r="N46" s="105"/>
      <c r="O46" s="105"/>
      <c r="P46" s="105"/>
      <c r="Q46" s="105"/>
      <c r="R46" s="105"/>
      <c r="S46" s="122"/>
      <c r="T46" s="102"/>
      <c r="U46" s="102"/>
      <c r="V46" s="102"/>
      <c r="W46" s="102"/>
      <c r="X46" s="102"/>
      <c r="Y46" s="102"/>
      <c r="Z46" s="102"/>
      <c r="AA46" s="105"/>
      <c r="AB46" s="105"/>
      <c r="AC46" s="105"/>
      <c r="AD46" s="105"/>
      <c r="AE46" s="105"/>
      <c r="AF46" s="105"/>
      <c r="AG46" s="105"/>
      <c r="AH46" s="105"/>
      <c r="AI46" s="122"/>
      <c r="AJ46" s="102"/>
      <c r="AK46" s="102"/>
      <c r="AL46" s="102"/>
      <c r="AM46" s="102"/>
      <c r="AN46" s="102"/>
      <c r="AO46" s="102"/>
      <c r="AP46" s="102"/>
      <c r="AQ46" s="105"/>
      <c r="AR46" s="102"/>
      <c r="AS46" s="105"/>
      <c r="AT46" s="105"/>
      <c r="AU46" s="105"/>
      <c r="AV46" s="105"/>
      <c r="AW46" s="122"/>
      <c r="AX46" s="102"/>
      <c r="AY46" s="102"/>
      <c r="AZ46" s="102"/>
      <c r="BA46" s="102"/>
      <c r="BB46" s="102"/>
      <c r="BC46" s="102"/>
      <c r="BD46" s="102"/>
      <c r="BE46" s="105"/>
      <c r="BF46" s="128"/>
      <c r="BG46" s="105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</row>
    <row r="47" spans="1:77" s="247" customFormat="1" ht="15" customHeight="1">
      <c r="A47" s="128"/>
      <c r="B47" s="142"/>
      <c r="C47" s="105"/>
      <c r="D47" s="105"/>
      <c r="E47" s="102"/>
      <c r="F47" s="102"/>
      <c r="G47" s="102"/>
      <c r="H47" s="102"/>
      <c r="I47" s="102"/>
      <c r="J47" s="102"/>
      <c r="K47" s="102"/>
      <c r="L47" s="102"/>
      <c r="M47" s="105"/>
      <c r="N47" s="105"/>
      <c r="O47" s="105"/>
      <c r="P47" s="105"/>
      <c r="Q47" s="105"/>
      <c r="R47" s="105"/>
      <c r="S47" s="102"/>
      <c r="T47" s="102"/>
      <c r="U47" s="102"/>
      <c r="V47" s="102"/>
      <c r="W47" s="102"/>
      <c r="X47" s="102"/>
      <c r="Y47" s="102"/>
      <c r="Z47" s="102"/>
      <c r="AA47" s="105"/>
      <c r="AB47" s="105"/>
      <c r="AC47" s="105"/>
      <c r="AD47" s="105"/>
      <c r="AE47" s="105"/>
      <c r="AF47" s="105"/>
      <c r="AG47" s="105"/>
      <c r="AH47" s="105"/>
      <c r="AI47" s="102"/>
      <c r="AJ47" s="102"/>
      <c r="AK47" s="102"/>
      <c r="AL47" s="102"/>
      <c r="AM47" s="102"/>
      <c r="AN47" s="102"/>
      <c r="AO47" s="102"/>
      <c r="AP47" s="102"/>
      <c r="AQ47" s="105"/>
      <c r="AR47" s="102"/>
      <c r="AS47" s="105"/>
      <c r="AT47" s="105"/>
      <c r="AU47" s="105"/>
      <c r="AV47" s="105"/>
      <c r="AW47" s="102"/>
      <c r="AX47" s="102"/>
      <c r="AY47" s="102"/>
      <c r="AZ47" s="102"/>
      <c r="BA47" s="102"/>
      <c r="BB47" s="102"/>
      <c r="BC47" s="102"/>
      <c r="BD47" s="102"/>
      <c r="BE47" s="105"/>
      <c r="BF47" s="128"/>
      <c r="BG47" s="105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</row>
    <row r="48" spans="1:77" s="247" customFormat="1" ht="15" customHeight="1">
      <c r="A48" s="540" t="s">
        <v>160</v>
      </c>
      <c r="B48" s="540"/>
      <c r="C48" s="540"/>
      <c r="D48" s="540"/>
      <c r="E48" s="540"/>
      <c r="F48" s="540"/>
      <c r="G48" s="540"/>
      <c r="H48" s="540"/>
      <c r="I48" s="540"/>
      <c r="J48" s="540"/>
      <c r="K48" s="540"/>
      <c r="L48" s="540"/>
      <c r="M48" s="540"/>
      <c r="N48" s="540"/>
      <c r="O48" s="540"/>
      <c r="P48" s="540"/>
      <c r="Q48" s="540"/>
      <c r="R48" s="540"/>
      <c r="S48" s="540"/>
      <c r="T48" s="540"/>
      <c r="U48" s="540"/>
      <c r="V48" s="540"/>
      <c r="W48" s="540"/>
      <c r="X48" s="540"/>
      <c r="Y48" s="540"/>
      <c r="Z48" s="540"/>
      <c r="AA48" s="540"/>
      <c r="AB48" s="540"/>
      <c r="AC48" s="540"/>
      <c r="AD48" s="540"/>
      <c r="AE48" s="540"/>
      <c r="AF48" s="540"/>
      <c r="AG48" s="540"/>
      <c r="AH48" s="540"/>
      <c r="AI48" s="540"/>
      <c r="AJ48" s="540"/>
      <c r="AK48" s="540"/>
      <c r="AL48" s="540"/>
      <c r="AM48" s="540"/>
      <c r="AN48" s="540"/>
      <c r="AO48" s="540"/>
      <c r="AP48" s="540"/>
      <c r="AQ48" s="540"/>
      <c r="AR48" s="540"/>
      <c r="AS48" s="540"/>
      <c r="AT48" s="540"/>
      <c r="AU48" s="540"/>
      <c r="AV48" s="540"/>
      <c r="AW48" s="540"/>
      <c r="AX48" s="540"/>
      <c r="AY48" s="540"/>
      <c r="AZ48" s="540"/>
      <c r="BA48" s="540"/>
      <c r="BB48" s="540"/>
      <c r="BC48" s="540"/>
      <c r="BD48" s="540"/>
      <c r="BE48" s="540"/>
      <c r="BF48" s="540"/>
      <c r="BG48" s="540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</row>
    <row r="49" spans="1:77" s="81" customFormat="1" ht="15" customHeight="1">
      <c r="A49" s="128"/>
      <c r="B49" s="142"/>
      <c r="C49" s="143"/>
      <c r="D49" s="144"/>
      <c r="E49" s="144"/>
      <c r="F49" s="105"/>
      <c r="G49" s="102"/>
      <c r="H49" s="102"/>
      <c r="I49" s="102"/>
      <c r="J49" s="102"/>
      <c r="K49" s="105"/>
      <c r="L49" s="145"/>
      <c r="M49" s="146"/>
      <c r="N49" s="143"/>
      <c r="O49" s="105"/>
      <c r="P49" s="147"/>
      <c r="Q49" s="148"/>
      <c r="R49" s="143"/>
      <c r="S49" s="105"/>
      <c r="T49" s="105"/>
      <c r="U49" s="102"/>
      <c r="V49" s="102"/>
      <c r="W49" s="102"/>
      <c r="X49" s="102"/>
      <c r="Y49" s="105"/>
      <c r="Z49" s="125"/>
      <c r="AA49" s="125"/>
      <c r="AB49" s="105"/>
      <c r="AC49" s="143"/>
      <c r="AD49" s="95"/>
      <c r="AE49" s="95"/>
      <c r="AF49" s="95"/>
      <c r="AG49" s="95"/>
      <c r="AH49" s="144"/>
      <c r="AI49" s="105"/>
      <c r="AJ49" s="105"/>
      <c r="AK49" s="102"/>
      <c r="AL49" s="102"/>
      <c r="AM49" s="102"/>
      <c r="AN49" s="102"/>
      <c r="AO49" s="105"/>
      <c r="AP49" s="105"/>
      <c r="AQ49" s="145"/>
      <c r="AR49" s="149"/>
      <c r="AS49" s="95"/>
      <c r="AT49" s="95"/>
      <c r="AU49" s="95"/>
      <c r="AV49" s="146"/>
      <c r="AW49" s="105"/>
      <c r="AX49" s="105"/>
      <c r="AY49" s="102"/>
      <c r="AZ49" s="102"/>
      <c r="BA49" s="102"/>
      <c r="BB49" s="102"/>
      <c r="BC49" s="105"/>
      <c r="BD49" s="150"/>
      <c r="BE49" s="150"/>
      <c r="BF49" s="150"/>
      <c r="BG49" s="95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</row>
    <row r="50" spans="1:77" s="81" customFormat="1" ht="15" customHeight="1">
      <c r="A50" s="128"/>
      <c r="B50" s="142"/>
      <c r="C50" s="143"/>
      <c r="D50" s="144"/>
      <c r="E50" s="144"/>
      <c r="F50" s="105"/>
      <c r="G50" s="131"/>
      <c r="H50" s="131"/>
      <c r="I50" s="131"/>
      <c r="J50" s="131"/>
      <c r="K50" s="105"/>
      <c r="L50" s="145"/>
      <c r="M50" s="146"/>
      <c r="N50" s="143"/>
      <c r="O50" s="105"/>
      <c r="P50" s="147"/>
      <c r="Q50" s="147"/>
      <c r="R50" s="143"/>
      <c r="S50" s="105"/>
      <c r="T50" s="105"/>
      <c r="U50" s="131"/>
      <c r="V50" s="131"/>
      <c r="W50" s="131"/>
      <c r="X50" s="131"/>
      <c r="Y50" s="105"/>
      <c r="Z50" s="125"/>
      <c r="AA50" s="125"/>
      <c r="AB50" s="105"/>
      <c r="AC50" s="143"/>
      <c r="AD50" s="95"/>
      <c r="AE50" s="95"/>
      <c r="AF50" s="95"/>
      <c r="AG50" s="95"/>
      <c r="AH50" s="146"/>
      <c r="AI50" s="105"/>
      <c r="AJ50" s="105"/>
      <c r="AK50" s="131"/>
      <c r="AL50" s="131"/>
      <c r="AM50" s="131"/>
      <c r="AN50" s="131"/>
      <c r="AO50" s="105"/>
      <c r="AP50" s="105"/>
      <c r="AQ50" s="125"/>
      <c r="AR50" s="149"/>
      <c r="AS50" s="95"/>
      <c r="AT50" s="95"/>
      <c r="AU50" s="95"/>
      <c r="AV50" s="146"/>
      <c r="AW50" s="105"/>
      <c r="AX50" s="105"/>
      <c r="AY50" s="131"/>
      <c r="AZ50" s="131"/>
      <c r="BA50" s="131"/>
      <c r="BB50" s="131"/>
      <c r="BC50" s="105"/>
      <c r="BD50" s="105"/>
      <c r="BE50" s="125"/>
      <c r="BF50" s="96"/>
      <c r="BG50" s="95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</row>
    <row r="51" spans="1:77" s="81" customFormat="1" ht="15" customHeight="1">
      <c r="A51" s="128"/>
      <c r="B51" s="142"/>
      <c r="C51" s="143"/>
      <c r="D51" s="144"/>
      <c r="E51" s="144"/>
      <c r="F51" s="105"/>
      <c r="G51" s="131"/>
      <c r="H51" s="131"/>
      <c r="I51" s="131"/>
      <c r="J51" s="131"/>
      <c r="K51" s="105"/>
      <c r="L51" s="145"/>
      <c r="M51" s="146"/>
      <c r="N51" s="143"/>
      <c r="O51" s="105"/>
      <c r="P51" s="147"/>
      <c r="Q51" s="147"/>
      <c r="R51" s="143"/>
      <c r="S51" s="105"/>
      <c r="T51" s="105"/>
      <c r="U51" s="131"/>
      <c r="V51" s="131"/>
      <c r="W51" s="131"/>
      <c r="X51" s="131"/>
      <c r="Y51" s="105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115"/>
      <c r="AK51" s="131"/>
      <c r="AL51" s="131"/>
      <c r="AM51" s="131"/>
      <c r="AN51" s="131"/>
      <c r="AO51" s="105"/>
      <c r="AP51" s="105"/>
      <c r="AQ51" s="125"/>
      <c r="AR51" s="149"/>
      <c r="AS51" s="95"/>
      <c r="AT51" s="95"/>
      <c r="AU51" s="95"/>
      <c r="AV51" s="146"/>
      <c r="AW51" s="105"/>
      <c r="AX51" s="105"/>
      <c r="AY51" s="131"/>
      <c r="AZ51" s="131"/>
      <c r="BA51" s="131"/>
      <c r="BB51" s="131"/>
      <c r="BC51" s="105"/>
      <c r="BD51" s="105"/>
      <c r="BE51" s="125"/>
      <c r="BF51" s="96"/>
      <c r="BG51" s="95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</row>
    <row r="52" spans="1:77" s="95" customFormat="1" ht="1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</row>
    <row r="53" spans="1:77" s="95" customFormat="1" ht="19.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</row>
    <row r="54" spans="1:77" s="95" customFormat="1" ht="15" customHeight="1">
      <c r="A54" s="96"/>
      <c r="B54" s="96"/>
      <c r="C54" s="96"/>
      <c r="D54" s="96"/>
      <c r="E54" s="96"/>
      <c r="F54" s="96"/>
      <c r="G54" s="96"/>
      <c r="H54" s="96"/>
      <c r="I54" s="151"/>
      <c r="M54" s="99"/>
      <c r="N54" s="99"/>
      <c r="O54" s="99"/>
      <c r="P54" s="99"/>
      <c r="R54" s="104"/>
      <c r="S54" s="104"/>
      <c r="T54" s="104"/>
      <c r="U54" s="96"/>
      <c r="V54" s="96"/>
      <c r="W54" s="96"/>
      <c r="X54" s="96"/>
      <c r="Y54" s="96"/>
      <c r="Z54" s="96"/>
      <c r="AA54" s="98"/>
      <c r="AB54" s="98"/>
      <c r="AD54" s="99"/>
      <c r="AE54" s="99"/>
      <c r="AF54" s="99"/>
      <c r="AG54" s="99"/>
      <c r="AJ54" s="104"/>
      <c r="AK54" s="104"/>
      <c r="AL54" s="104"/>
      <c r="AM54" s="96"/>
      <c r="AN54" s="96"/>
      <c r="AO54" s="96"/>
      <c r="AP54" s="104"/>
      <c r="AQ54" s="104"/>
      <c r="AR54" s="104"/>
      <c r="AS54" s="96"/>
      <c r="AU54" s="99"/>
      <c r="AV54" s="99"/>
      <c r="AW54" s="99"/>
      <c r="AX54" s="99"/>
      <c r="BB54" s="152"/>
      <c r="BC54" s="96"/>
      <c r="BD54" s="96"/>
      <c r="BE54" s="96"/>
      <c r="BF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</row>
    <row r="55" spans="1:77" s="95" customFormat="1" ht="15" customHeight="1">
      <c r="A55" s="96"/>
      <c r="B55" s="96"/>
      <c r="C55" s="96"/>
      <c r="D55" s="96"/>
      <c r="E55" s="96"/>
      <c r="F55" s="96"/>
      <c r="G55" s="96"/>
      <c r="H55" s="96"/>
      <c r="I55" s="151"/>
      <c r="M55" s="99"/>
      <c r="N55" s="99"/>
      <c r="O55" s="99"/>
      <c r="P55" s="99"/>
      <c r="R55" s="104"/>
      <c r="S55" s="104"/>
      <c r="T55" s="104"/>
      <c r="U55" s="96"/>
      <c r="V55" s="96"/>
      <c r="W55" s="96"/>
      <c r="X55" s="96"/>
      <c r="Y55" s="96"/>
      <c r="Z55" s="96"/>
      <c r="AA55" s="98"/>
      <c r="AB55" s="98"/>
      <c r="AD55" s="99"/>
      <c r="AE55" s="99"/>
      <c r="AF55" s="99"/>
      <c r="AG55" s="99"/>
      <c r="AJ55" s="104"/>
      <c r="AK55" s="104"/>
      <c r="AL55" s="104"/>
      <c r="AM55" s="96"/>
      <c r="AN55" s="96"/>
      <c r="AO55" s="96"/>
      <c r="AP55" s="104"/>
      <c r="AQ55" s="104"/>
      <c r="AR55" s="104"/>
      <c r="AS55" s="96"/>
      <c r="AU55" s="99"/>
      <c r="AV55" s="99"/>
      <c r="AW55" s="99"/>
      <c r="AX55" s="99"/>
      <c r="BB55" s="152"/>
      <c r="BC55" s="96"/>
      <c r="BD55" s="96"/>
      <c r="BE55" s="96"/>
      <c r="BF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</row>
    <row r="56" spans="1:77" s="95" customFormat="1" ht="15" customHeight="1">
      <c r="A56" s="96"/>
      <c r="B56" s="96"/>
      <c r="C56" s="96"/>
      <c r="D56" s="96"/>
      <c r="E56" s="96"/>
      <c r="F56" s="96"/>
      <c r="G56" s="96"/>
      <c r="H56" s="96"/>
      <c r="I56" s="151"/>
      <c r="M56" s="99"/>
      <c r="N56" s="99"/>
      <c r="O56" s="99"/>
      <c r="P56" s="99"/>
      <c r="R56" s="104"/>
      <c r="S56" s="104"/>
      <c r="T56" s="104"/>
      <c r="U56" s="96"/>
      <c r="V56" s="96"/>
      <c r="W56" s="96"/>
      <c r="X56" s="96"/>
      <c r="Y56" s="96"/>
      <c r="Z56" s="96"/>
      <c r="AA56" s="98"/>
      <c r="AB56" s="98"/>
      <c r="AD56" s="99"/>
      <c r="AE56" s="99"/>
      <c r="AF56" s="99"/>
      <c r="AG56" s="99"/>
      <c r="AJ56" s="104"/>
      <c r="AK56" s="104"/>
      <c r="AL56" s="104"/>
      <c r="AM56" s="96"/>
      <c r="AN56" s="96"/>
      <c r="AO56" s="96"/>
      <c r="AP56" s="104"/>
      <c r="AQ56" s="104"/>
      <c r="AR56" s="104"/>
      <c r="AS56" s="96"/>
      <c r="AU56" s="99"/>
      <c r="AV56" s="99"/>
      <c r="AW56" s="99"/>
      <c r="AX56" s="99"/>
      <c r="BB56" s="152"/>
      <c r="BC56" s="96"/>
      <c r="BD56" s="96"/>
      <c r="BE56" s="96"/>
      <c r="BF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</row>
    <row r="57" spans="1:77" s="95" customFormat="1" ht="15" customHeight="1">
      <c r="A57" s="96"/>
      <c r="B57" s="96"/>
      <c r="C57" s="96"/>
      <c r="D57" s="96"/>
      <c r="E57" s="96"/>
      <c r="F57" s="96"/>
      <c r="G57" s="96"/>
      <c r="H57" s="96"/>
      <c r="I57" s="151"/>
      <c r="M57" s="99"/>
      <c r="N57" s="99"/>
      <c r="O57" s="99"/>
      <c r="P57" s="99"/>
      <c r="R57" s="104"/>
      <c r="S57" s="104"/>
      <c r="T57" s="104"/>
      <c r="U57" s="96"/>
      <c r="V57" s="96"/>
      <c r="W57" s="96"/>
      <c r="X57" s="96"/>
      <c r="Y57" s="96"/>
      <c r="Z57" s="96"/>
      <c r="AA57" s="98"/>
      <c r="AB57" s="98"/>
      <c r="AD57" s="99"/>
      <c r="AE57" s="99"/>
      <c r="AF57" s="99"/>
      <c r="AG57" s="99"/>
      <c r="AJ57" s="104"/>
      <c r="AK57" s="104"/>
      <c r="AL57" s="104"/>
      <c r="AM57" s="96"/>
      <c r="AN57" s="96"/>
      <c r="AO57" s="96"/>
      <c r="AP57" s="104"/>
      <c r="AQ57" s="104"/>
      <c r="AR57" s="104"/>
      <c r="AS57" s="96"/>
      <c r="AU57" s="99"/>
      <c r="AV57" s="99"/>
      <c r="AW57" s="99"/>
      <c r="AX57" s="99"/>
      <c r="BB57" s="152"/>
      <c r="BC57" s="96"/>
      <c r="BD57" s="96"/>
      <c r="BE57" s="96"/>
      <c r="BF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</row>
    <row r="58" spans="1:77" s="95" customFormat="1" ht="9.75" customHeight="1">
      <c r="A58" s="96"/>
      <c r="B58" s="96"/>
      <c r="C58" s="96"/>
      <c r="D58" s="96"/>
      <c r="E58" s="96"/>
      <c r="F58" s="96"/>
      <c r="L58" s="98"/>
      <c r="P58" s="99"/>
      <c r="Q58" s="99"/>
      <c r="R58" s="99"/>
      <c r="S58" s="99"/>
      <c r="W58" s="112"/>
      <c r="X58" s="112"/>
      <c r="Y58" s="112"/>
      <c r="AN58" s="98"/>
      <c r="AR58" s="99"/>
      <c r="AS58" s="99"/>
      <c r="AT58" s="99"/>
      <c r="AU58" s="99"/>
      <c r="AY58" s="112"/>
      <c r="AZ58" s="96"/>
      <c r="BA58" s="96"/>
      <c r="BB58" s="96"/>
      <c r="BC58" s="96"/>
      <c r="BD58" s="96"/>
      <c r="BE58" s="96"/>
      <c r="BF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</row>
    <row r="59" spans="1:77" s="95" customFormat="1" ht="9.75" customHeight="1">
      <c r="A59" s="96"/>
      <c r="B59" s="96"/>
      <c r="C59" s="96"/>
      <c r="D59" s="96"/>
      <c r="E59" s="96"/>
      <c r="F59" s="96"/>
      <c r="L59" s="98"/>
      <c r="P59" s="99"/>
      <c r="Q59" s="99"/>
      <c r="R59" s="99"/>
      <c r="S59" s="99"/>
      <c r="W59" s="112"/>
      <c r="X59" s="112"/>
      <c r="Y59" s="112"/>
      <c r="AN59" s="98"/>
      <c r="AR59" s="99"/>
      <c r="AS59" s="99"/>
      <c r="AT59" s="99"/>
      <c r="AU59" s="99"/>
      <c r="AY59" s="112"/>
      <c r="AZ59" s="96"/>
      <c r="BA59" s="96"/>
      <c r="BB59" s="96"/>
      <c r="BC59" s="96"/>
      <c r="BD59" s="96"/>
      <c r="BE59" s="96"/>
      <c r="BF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</row>
    <row r="60" spans="1:59" s="95" customFormat="1" ht="1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</row>
    <row r="61" spans="1:59" s="95" customFormat="1" ht="15" customHeight="1">
      <c r="A61" s="94"/>
      <c r="B61" s="94"/>
      <c r="C61" s="94"/>
      <c r="D61" s="94"/>
      <c r="E61" s="94"/>
      <c r="F61" s="94"/>
      <c r="G61" s="94"/>
      <c r="H61" s="94"/>
      <c r="I61" s="97"/>
      <c r="J61" s="97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</row>
    <row r="62" s="81" customFormat="1" ht="15" customHeight="1"/>
    <row r="63" s="81" customFormat="1" ht="15" customHeight="1"/>
    <row r="64" s="81" customFormat="1" ht="15" customHeight="1"/>
    <row r="65" s="81" customFormat="1" ht="15" customHeight="1"/>
    <row r="66" s="81" customFormat="1" ht="15" customHeight="1"/>
    <row r="67" s="81" customFormat="1" ht="15" customHeight="1"/>
    <row r="68" s="81" customFormat="1" ht="15" customHeight="1"/>
    <row r="69" s="81" customFormat="1" ht="15" customHeight="1"/>
    <row r="70" s="81" customFormat="1" ht="15" customHeight="1"/>
    <row r="71" s="81" customFormat="1" ht="15" customHeight="1"/>
    <row r="72" s="81" customFormat="1" ht="15" customHeight="1"/>
    <row r="73" s="81" customFormat="1" ht="15" customHeight="1"/>
    <row r="74" s="81" customFormat="1" ht="15" customHeight="1"/>
    <row r="75" s="81" customFormat="1" ht="15" customHeight="1"/>
    <row r="76" s="81" customFormat="1" ht="15" customHeight="1"/>
    <row r="77" s="81" customFormat="1" ht="15" customHeight="1"/>
    <row r="78" s="81" customFormat="1" ht="15"/>
    <row r="79" s="81" customFormat="1" ht="15"/>
    <row r="80" s="81" customFormat="1" ht="15"/>
    <row r="81" s="81" customFormat="1" ht="15"/>
    <row r="82" s="81" customFormat="1" ht="15"/>
    <row r="83" s="81" customFormat="1" ht="15"/>
    <row r="84" s="81" customFormat="1" ht="15"/>
    <row r="85" s="81" customFormat="1" ht="15"/>
    <row r="86" s="81" customFormat="1" ht="15"/>
    <row r="87" s="81" customFormat="1" ht="15"/>
    <row r="88" s="81" customFormat="1" ht="15"/>
    <row r="89" s="81" customFormat="1" ht="15"/>
    <row r="90" s="81" customFormat="1" ht="15"/>
    <row r="91" s="81" customFormat="1" ht="15"/>
    <row r="92" s="81" customFormat="1" ht="15"/>
    <row r="93" s="81" customFormat="1" ht="15"/>
    <row r="94" s="81" customFormat="1" ht="15"/>
    <row r="95" s="81" customFormat="1" ht="15"/>
    <row r="96" s="81" customFormat="1" ht="15"/>
    <row r="97" s="81" customFormat="1" ht="15"/>
    <row r="98" s="81" customFormat="1" ht="15"/>
    <row r="99" s="81" customFormat="1" ht="15"/>
    <row r="100" s="81" customFormat="1" ht="15"/>
    <row r="101" s="81" customFormat="1" ht="15"/>
    <row r="102" s="81" customFormat="1" ht="15"/>
    <row r="103" s="81" customFormat="1" ht="15"/>
    <row r="104" s="81" customFormat="1" ht="15"/>
    <row r="105" s="81" customFormat="1" ht="15"/>
    <row r="106" s="81" customFormat="1" ht="15"/>
    <row r="107" s="81" customFormat="1" ht="15"/>
    <row r="108" s="81" customFormat="1" ht="15"/>
    <row r="109" s="81" customFormat="1" ht="15"/>
    <row r="110" s="81" customFormat="1" ht="15"/>
    <row r="111" s="81" customFormat="1" ht="15"/>
    <row r="112" s="81" customFormat="1" ht="15"/>
    <row r="113" s="81" customFormat="1" ht="15"/>
    <row r="114" s="81" customFormat="1" ht="15"/>
    <row r="115" s="81" customFormat="1" ht="15"/>
    <row r="116" s="81" customFormat="1" ht="15"/>
    <row r="117" s="81" customFormat="1" ht="15"/>
    <row r="118" s="81" customFormat="1" ht="15"/>
    <row r="119" s="81" customFormat="1" ht="15"/>
    <row r="120" s="81" customFormat="1" ht="15"/>
    <row r="121" s="81" customFormat="1" ht="15"/>
    <row r="122" s="81" customFormat="1" ht="15"/>
    <row r="123" s="81" customFormat="1" ht="15"/>
    <row r="124" s="81" customFormat="1" ht="15"/>
    <row r="125" s="81" customFormat="1" ht="15"/>
    <row r="126" s="81" customFormat="1" ht="15"/>
    <row r="127" s="81" customFormat="1" ht="15"/>
    <row r="128" s="81" customFormat="1" ht="15"/>
    <row r="129" s="81" customFormat="1" ht="15"/>
    <row r="130" s="81" customFormat="1" ht="15"/>
    <row r="131" s="81" customFormat="1" ht="15"/>
    <row r="132" s="81" customFormat="1" ht="15"/>
    <row r="133" s="81" customFormat="1" ht="15"/>
    <row r="134" s="81" customFormat="1" ht="15"/>
    <row r="135" s="81" customFormat="1" ht="15"/>
    <row r="136" s="81" customFormat="1" ht="15"/>
    <row r="137" s="81" customFormat="1" ht="15"/>
    <row r="138" s="81" customFormat="1" ht="15"/>
    <row r="139" s="81" customFormat="1" ht="15"/>
    <row r="140" s="81" customFormat="1" ht="15"/>
    <row r="141" s="81" customFormat="1" ht="15"/>
    <row r="142" s="81" customFormat="1" ht="15"/>
    <row r="143" s="81" customFormat="1" ht="15"/>
    <row r="144" s="81" customFormat="1" ht="15"/>
    <row r="145" s="81" customFormat="1" ht="15"/>
    <row r="146" s="81" customFormat="1" ht="15"/>
    <row r="147" s="81" customFormat="1" ht="15"/>
    <row r="148" s="81" customFormat="1" ht="15"/>
    <row r="149" s="81" customFormat="1" ht="15"/>
    <row r="150" s="81" customFormat="1" ht="15"/>
  </sheetData>
  <sheetProtection/>
  <mergeCells count="26">
    <mergeCell ref="A1:BG1"/>
    <mergeCell ref="A3:BG3"/>
    <mergeCell ref="A4:BG4"/>
    <mergeCell ref="M17:T17"/>
    <mergeCell ref="AO17:AV17"/>
    <mergeCell ref="M6:AC6"/>
    <mergeCell ref="AD6:AT6"/>
    <mergeCell ref="M7:AS7"/>
    <mergeCell ref="B11:H11"/>
    <mergeCell ref="BR33:BU33"/>
    <mergeCell ref="AC29:AF29"/>
    <mergeCell ref="K44:N44"/>
    <mergeCell ref="AC38:AF38"/>
    <mergeCell ref="AC44:AF44"/>
    <mergeCell ref="AU38:AX38"/>
    <mergeCell ref="AU44:AX44"/>
    <mergeCell ref="AC40:AF43"/>
    <mergeCell ref="AU40:AX43"/>
    <mergeCell ref="K40:N43"/>
    <mergeCell ref="I38:P38"/>
    <mergeCell ref="O23:R23"/>
    <mergeCell ref="A48:BG48"/>
    <mergeCell ref="AQ23:AT23"/>
    <mergeCell ref="AC35:AF35"/>
    <mergeCell ref="Z27:AI27"/>
    <mergeCell ref="B27:H27"/>
  </mergeCells>
  <printOptions horizontalCentered="1" verticalCentered="1"/>
  <pageMargins left="0.7874015748031497" right="0.5905511811023623" top="0.984251968503937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PageLayoutView="0" workbookViewId="0" topLeftCell="A1">
      <selection activeCell="K25" sqref="K25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G30"/>
  <sheetViews>
    <sheetView view="pageBreakPreview" zoomScaleSheetLayoutView="100" zoomScalePageLayoutView="0" workbookViewId="0" topLeftCell="A17">
      <selection activeCell="D24" sqref="D24:G24"/>
    </sheetView>
  </sheetViews>
  <sheetFormatPr defaultColWidth="9.00390625" defaultRowHeight="13.5"/>
  <cols>
    <col min="1" max="1" width="0.875" style="21" customWidth="1"/>
    <col min="2" max="2" width="14.125" style="21" customWidth="1"/>
    <col min="3" max="3" width="0.875" style="21" customWidth="1"/>
    <col min="4" max="6" width="15.625" style="21" customWidth="1"/>
    <col min="7" max="7" width="14.125" style="21" customWidth="1"/>
    <col min="8" max="16384" width="9.00390625" style="21" customWidth="1"/>
  </cols>
  <sheetData>
    <row r="1" spans="2:7" ht="12.75">
      <c r="B1" s="69"/>
      <c r="C1" s="69"/>
      <c r="D1" s="159"/>
      <c r="E1" s="159"/>
      <c r="F1" s="159"/>
      <c r="G1" s="159"/>
    </row>
    <row r="2" spans="1:7" ht="41.25" customHeight="1">
      <c r="A2" s="160"/>
      <c r="B2" s="160"/>
      <c r="C2" s="160"/>
      <c r="D2" s="605" t="s">
        <v>115</v>
      </c>
      <c r="E2" s="606"/>
      <c r="F2" s="607"/>
      <c r="G2" s="160"/>
    </row>
    <row r="3" spans="2:7" ht="24.75" customHeight="1">
      <c r="B3" s="69"/>
      <c r="C3" s="69"/>
      <c r="D3" s="159"/>
      <c r="E3" s="159"/>
      <c r="F3" s="159"/>
      <c r="G3" s="159"/>
    </row>
    <row r="4" spans="1:7" ht="24.75" customHeight="1">
      <c r="A4" s="608" t="s">
        <v>116</v>
      </c>
      <c r="B4" s="608"/>
      <c r="C4" s="608"/>
      <c r="D4" s="608"/>
      <c r="E4" s="608"/>
      <c r="F4" s="608"/>
      <c r="G4" s="608"/>
    </row>
    <row r="5" spans="2:7" ht="8.25" customHeight="1" thickBot="1">
      <c r="B5" s="161"/>
      <c r="C5" s="161"/>
      <c r="D5" s="162"/>
      <c r="E5" s="162"/>
      <c r="F5" s="162"/>
      <c r="G5" s="162"/>
    </row>
    <row r="6" spans="1:7" ht="34.5" customHeight="1">
      <c r="A6" s="163"/>
      <c r="B6" s="609" t="s">
        <v>117</v>
      </c>
      <c r="C6" s="164"/>
      <c r="D6" s="611" t="str">
        <f>'要綱'!A2</f>
        <v>第3回宮古地区大会３・４年生大会</v>
      </c>
      <c r="E6" s="612"/>
      <c r="F6" s="612"/>
      <c r="G6" s="613"/>
    </row>
    <row r="7" spans="1:7" ht="34.5" customHeight="1" thickBot="1">
      <c r="A7" s="165"/>
      <c r="B7" s="610"/>
      <c r="C7" s="167"/>
      <c r="D7" s="594" t="str">
        <f>'要綱'!A3</f>
        <v>第44回新報児童オリンピックU-１０地区大会</v>
      </c>
      <c r="E7" s="595"/>
      <c r="F7" s="595"/>
      <c r="G7" s="596"/>
    </row>
    <row r="8" spans="1:7" ht="34.5" customHeight="1" thickBot="1">
      <c r="A8" s="168"/>
      <c r="B8" s="169" t="s">
        <v>118</v>
      </c>
      <c r="C8" s="170"/>
      <c r="D8" s="171" t="str">
        <f>"　"&amp;'要綱'!F9</f>
        <v>　令和6年5月19日(日)</v>
      </c>
      <c r="E8" s="172"/>
      <c r="F8" s="172"/>
      <c r="G8" s="173"/>
    </row>
    <row r="9" spans="1:7" ht="34.5" customHeight="1" thickBot="1">
      <c r="A9" s="174"/>
      <c r="B9" s="175" t="s">
        <v>119</v>
      </c>
      <c r="C9" s="176"/>
      <c r="D9" s="171" t="str">
        <f>"　"&amp;'要綱'!F12</f>
        <v>　男子：砂川小学校　　　　　女子：東小学校</v>
      </c>
      <c r="E9" s="177"/>
      <c r="F9" s="378"/>
      <c r="G9" s="178"/>
    </row>
    <row r="10" spans="1:7" ht="34.5" customHeight="1" thickBot="1">
      <c r="A10" s="168"/>
      <c r="B10" s="169" t="s">
        <v>120</v>
      </c>
      <c r="C10" s="170"/>
      <c r="D10" s="179"/>
      <c r="E10" s="172"/>
      <c r="F10" s="172"/>
      <c r="G10" s="173"/>
    </row>
    <row r="11" spans="1:7" ht="34.5" customHeight="1" thickBot="1">
      <c r="A11" s="165"/>
      <c r="B11" s="166" t="s">
        <v>121</v>
      </c>
      <c r="C11" s="180"/>
      <c r="D11" s="597" t="s">
        <v>207</v>
      </c>
      <c r="E11" s="598"/>
      <c r="F11" s="598"/>
      <c r="G11" s="599"/>
    </row>
    <row r="12" spans="1:7" ht="34.5" customHeight="1" thickBot="1">
      <c r="A12" s="168"/>
      <c r="B12" s="169" t="s">
        <v>122</v>
      </c>
      <c r="C12" s="170"/>
      <c r="D12" s="181" t="s">
        <v>123</v>
      </c>
      <c r="E12" s="182" t="s">
        <v>124</v>
      </c>
      <c r="F12" s="181" t="s">
        <v>123</v>
      </c>
      <c r="G12" s="183" t="s">
        <v>125</v>
      </c>
    </row>
    <row r="13" spans="1:7" ht="60" customHeight="1" thickBot="1">
      <c r="A13" s="174"/>
      <c r="B13" s="184"/>
      <c r="C13" s="185"/>
      <c r="D13" s="186"/>
      <c r="E13" s="281" t="s">
        <v>163</v>
      </c>
      <c r="F13" s="186"/>
      <c r="G13" s="187"/>
    </row>
    <row r="14" spans="1:7" ht="60" customHeight="1" thickBot="1">
      <c r="A14" s="174"/>
      <c r="B14" s="184"/>
      <c r="C14" s="185"/>
      <c r="D14" s="186"/>
      <c r="E14" s="281" t="s">
        <v>164</v>
      </c>
      <c r="F14" s="186"/>
      <c r="G14" s="188"/>
    </row>
    <row r="15" spans="1:7" ht="60" customHeight="1" thickBot="1">
      <c r="A15" s="165"/>
      <c r="B15" s="189"/>
      <c r="C15" s="190"/>
      <c r="D15" s="186"/>
      <c r="E15" s="281" t="s">
        <v>165</v>
      </c>
      <c r="F15" s="186"/>
      <c r="G15" s="191"/>
    </row>
    <row r="16" spans="2:7" ht="24.75" customHeight="1">
      <c r="B16" s="69"/>
      <c r="C16" s="69"/>
      <c r="D16" s="159"/>
      <c r="E16" s="159"/>
      <c r="F16" s="159"/>
      <c r="G16" s="159"/>
    </row>
    <row r="17" spans="1:7" ht="24.75" customHeight="1">
      <c r="A17" s="160"/>
      <c r="B17" s="160"/>
      <c r="C17" s="160"/>
      <c r="D17" s="605" t="s">
        <v>115</v>
      </c>
      <c r="E17" s="606"/>
      <c r="F17" s="607"/>
      <c r="G17" s="160"/>
    </row>
    <row r="18" spans="2:7" ht="24.75" customHeight="1">
      <c r="B18" s="69"/>
      <c r="C18" s="69"/>
      <c r="D18" s="159"/>
      <c r="E18" s="159"/>
      <c r="F18" s="159"/>
      <c r="G18" s="159"/>
    </row>
    <row r="19" spans="1:7" ht="24.75" customHeight="1">
      <c r="A19" s="608" t="s">
        <v>116</v>
      </c>
      <c r="B19" s="608"/>
      <c r="C19" s="608"/>
      <c r="D19" s="608"/>
      <c r="E19" s="608"/>
      <c r="F19" s="608"/>
      <c r="G19" s="608"/>
    </row>
    <row r="20" spans="2:7" ht="24.75" customHeight="1" thickBot="1">
      <c r="B20" s="161"/>
      <c r="C20" s="161"/>
      <c r="D20" s="162"/>
      <c r="E20" s="162"/>
      <c r="F20" s="162"/>
      <c r="G20" s="162"/>
    </row>
    <row r="21" spans="1:7" ht="34.5" customHeight="1">
      <c r="A21" s="163"/>
      <c r="B21" s="609" t="s">
        <v>117</v>
      </c>
      <c r="C21" s="164"/>
      <c r="D21" s="611" t="s">
        <v>256</v>
      </c>
      <c r="E21" s="612"/>
      <c r="F21" s="612"/>
      <c r="G21" s="613"/>
    </row>
    <row r="22" spans="1:7" ht="34.5" customHeight="1" thickBot="1">
      <c r="A22" s="165"/>
      <c r="B22" s="610"/>
      <c r="C22" s="167"/>
      <c r="D22" s="594" t="s">
        <v>257</v>
      </c>
      <c r="E22" s="595"/>
      <c r="F22" s="595"/>
      <c r="G22" s="596"/>
    </row>
    <row r="23" spans="1:7" ht="34.5" customHeight="1" thickBot="1">
      <c r="A23" s="168"/>
      <c r="B23" s="169" t="s">
        <v>118</v>
      </c>
      <c r="C23" s="170"/>
      <c r="D23" s="600" t="str">
        <f>" "&amp;'要綱'!F9</f>
        <v> 令和6年5月19日(日)</v>
      </c>
      <c r="E23" s="601"/>
      <c r="F23" s="172"/>
      <c r="G23" s="173"/>
    </row>
    <row r="24" spans="1:7" ht="34.5" customHeight="1" thickBot="1">
      <c r="A24" s="174"/>
      <c r="B24" s="175" t="s">
        <v>119</v>
      </c>
      <c r="C24" s="176"/>
      <c r="D24" s="602" t="str">
        <f>" "&amp;'要綱'!F13</f>
        <v> </v>
      </c>
      <c r="E24" s="603"/>
      <c r="F24" s="603"/>
      <c r="G24" s="604"/>
    </row>
    <row r="25" spans="1:7" ht="34.5" customHeight="1" thickBot="1">
      <c r="A25" s="168"/>
      <c r="B25" s="169" t="s">
        <v>120</v>
      </c>
      <c r="C25" s="170"/>
      <c r="D25" s="179"/>
      <c r="E25" s="172"/>
      <c r="F25" s="172"/>
      <c r="G25" s="173"/>
    </row>
    <row r="26" spans="1:7" ht="34.5" customHeight="1" thickBot="1">
      <c r="A26" s="165"/>
      <c r="B26" s="166" t="s">
        <v>121</v>
      </c>
      <c r="C26" s="180"/>
      <c r="D26" s="597" t="s">
        <v>258</v>
      </c>
      <c r="E26" s="598"/>
      <c r="F26" s="598"/>
      <c r="G26" s="599"/>
    </row>
    <row r="27" spans="1:7" ht="34.5" customHeight="1" thickBot="1">
      <c r="A27" s="168"/>
      <c r="B27" s="169" t="s">
        <v>122</v>
      </c>
      <c r="C27" s="170"/>
      <c r="D27" s="181" t="s">
        <v>123</v>
      </c>
      <c r="E27" s="182" t="s">
        <v>124</v>
      </c>
      <c r="F27" s="181" t="s">
        <v>123</v>
      </c>
      <c r="G27" s="183" t="s">
        <v>125</v>
      </c>
    </row>
    <row r="28" spans="1:7" ht="60" customHeight="1" thickBot="1">
      <c r="A28" s="174"/>
      <c r="B28" s="184"/>
      <c r="C28" s="185"/>
      <c r="D28" s="186"/>
      <c r="E28" s="281" t="s">
        <v>163</v>
      </c>
      <c r="F28" s="186"/>
      <c r="G28" s="187"/>
    </row>
    <row r="29" spans="1:7" ht="60" customHeight="1" thickBot="1">
      <c r="A29" s="174"/>
      <c r="B29" s="184"/>
      <c r="C29" s="185"/>
      <c r="D29" s="186"/>
      <c r="E29" s="281" t="s">
        <v>164</v>
      </c>
      <c r="F29" s="186"/>
      <c r="G29" s="188"/>
    </row>
    <row r="30" spans="1:7" ht="60" customHeight="1" thickBot="1">
      <c r="A30" s="165"/>
      <c r="B30" s="189"/>
      <c r="C30" s="190"/>
      <c r="D30" s="186"/>
      <c r="E30" s="281" t="s">
        <v>165</v>
      </c>
      <c r="F30" s="186"/>
      <c r="G30" s="191"/>
    </row>
  </sheetData>
  <sheetProtection/>
  <mergeCells count="14">
    <mergeCell ref="D11:G11"/>
    <mergeCell ref="D2:F2"/>
    <mergeCell ref="A4:G4"/>
    <mergeCell ref="B6:B7"/>
    <mergeCell ref="D6:G6"/>
    <mergeCell ref="D7:G7"/>
    <mergeCell ref="D22:G22"/>
    <mergeCell ref="D26:G26"/>
    <mergeCell ref="D23:E23"/>
    <mergeCell ref="D24:G24"/>
    <mergeCell ref="D17:F17"/>
    <mergeCell ref="A19:G19"/>
    <mergeCell ref="B21:B22"/>
    <mergeCell ref="D21:G21"/>
  </mergeCells>
  <printOptions horizontalCentered="1"/>
  <pageMargins left="0.5905511811023623" right="0.5905511811023623" top="1.3779527559055118" bottom="1.1811023622047245" header="0.5118110236220472" footer="0.5118110236220472"/>
  <pageSetup horizontalDpi="300" verticalDpi="300" orientation="portrait" paperSize="1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D114"/>
  <sheetViews>
    <sheetView view="pageBreakPreview" zoomScale="75" zoomScaleSheetLayoutView="75" zoomScalePageLayoutView="0" workbookViewId="0" topLeftCell="A67">
      <selection activeCell="T85" sqref="T85"/>
    </sheetView>
  </sheetViews>
  <sheetFormatPr defaultColWidth="9.00390625" defaultRowHeight="13.5"/>
  <cols>
    <col min="1" max="3" width="2.125" style="0" customWidth="1"/>
    <col min="4" max="4" width="10.625" style="0" customWidth="1"/>
    <col min="5" max="6" width="3.625" style="0" customWidth="1"/>
    <col min="7" max="7" width="4.625" style="317" customWidth="1"/>
    <col min="8" max="9" width="3.625" style="0" customWidth="1"/>
    <col min="10" max="10" width="10.625" style="0" customWidth="1"/>
    <col min="11" max="13" width="2.125" style="0" customWidth="1"/>
    <col min="14" max="14" width="10.625" style="0" customWidth="1"/>
    <col min="15" max="16" width="3.625" style="0" customWidth="1"/>
    <col min="17" max="17" width="4.625" style="317" customWidth="1"/>
    <col min="18" max="19" width="3.625" style="0" customWidth="1"/>
    <col min="20" max="20" width="10.625" style="0" customWidth="1"/>
    <col min="21" max="23" width="2.125" style="0" customWidth="1"/>
    <col min="24" max="24" width="10.625" style="0" customWidth="1"/>
    <col min="25" max="26" width="3.625" style="0" customWidth="1"/>
    <col min="27" max="27" width="4.625" style="317" customWidth="1"/>
    <col min="28" max="29" width="3.625" style="0" customWidth="1"/>
    <col min="30" max="30" width="10.625" style="0" customWidth="1"/>
  </cols>
  <sheetData>
    <row r="1" spans="1:30" ht="24.75" customHeight="1">
      <c r="A1" s="644" t="str">
        <f>'要綱'!A2&amp;'要綱'!A3</f>
        <v>第3回宮古地区大会３・４年生大会第44回新報児童オリンピックU-１０地区大会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</row>
    <row r="2" spans="1:30" ht="24.75" customHeight="1">
      <c r="A2" s="644" t="s">
        <v>194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</row>
    <row r="3" spans="1:30" s="285" customFormat="1" ht="21" customHeight="1">
      <c r="A3" s="325"/>
      <c r="B3" s="326"/>
      <c r="C3" s="327" t="s">
        <v>195</v>
      </c>
      <c r="D3" s="325" t="str">
        <f>'要綱'!F9</f>
        <v>令和6年5月19日(日)</v>
      </c>
      <c r="E3" s="326"/>
      <c r="F3" s="326"/>
      <c r="G3" s="328"/>
      <c r="H3" s="326"/>
      <c r="I3" s="327"/>
      <c r="J3" s="504" t="s">
        <v>182</v>
      </c>
      <c r="K3" s="651" t="str">
        <f>'要綱'!F12</f>
        <v>男子：砂川小学校　　　　　女子：東小学校</v>
      </c>
      <c r="L3" s="651"/>
      <c r="M3" s="651"/>
      <c r="N3" s="651"/>
      <c r="O3" s="651"/>
      <c r="P3" s="651"/>
      <c r="Q3" s="651"/>
      <c r="R3" s="651"/>
      <c r="S3" s="651"/>
      <c r="T3" s="651"/>
      <c r="U3" s="439"/>
      <c r="V3" s="439"/>
      <c r="W3" s="326"/>
      <c r="X3" s="326"/>
      <c r="Y3" s="326"/>
      <c r="Z3" s="326"/>
      <c r="AA3" s="328"/>
      <c r="AB3" s="326"/>
      <c r="AC3" s="326"/>
      <c r="AD3" s="327" t="s">
        <v>193</v>
      </c>
    </row>
    <row r="4" spans="1:30" s="285" customFormat="1" ht="18" customHeight="1">
      <c r="A4" s="645" t="s">
        <v>23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7"/>
    </row>
    <row r="5" spans="1:30" ht="18" customHeight="1" thickBot="1">
      <c r="A5" s="525" t="s">
        <v>183</v>
      </c>
      <c r="B5" s="523"/>
      <c r="C5" s="526"/>
      <c r="D5" s="329" t="s">
        <v>184</v>
      </c>
      <c r="E5" s="331" t="s">
        <v>196</v>
      </c>
      <c r="F5" s="523" t="s">
        <v>147</v>
      </c>
      <c r="G5" s="523"/>
      <c r="H5" s="523"/>
      <c r="I5" s="331" t="s">
        <v>196</v>
      </c>
      <c r="J5" s="332" t="s">
        <v>184</v>
      </c>
      <c r="K5" s="634" t="s">
        <v>183</v>
      </c>
      <c r="L5" s="523"/>
      <c r="M5" s="526"/>
      <c r="N5" s="329" t="s">
        <v>184</v>
      </c>
      <c r="O5" s="331" t="s">
        <v>196</v>
      </c>
      <c r="P5" s="523" t="s">
        <v>147</v>
      </c>
      <c r="Q5" s="523"/>
      <c r="R5" s="523"/>
      <c r="S5" s="331" t="s">
        <v>196</v>
      </c>
      <c r="T5" s="332" t="s">
        <v>184</v>
      </c>
      <c r="U5" s="648" t="s">
        <v>183</v>
      </c>
      <c r="V5" s="649"/>
      <c r="W5" s="650"/>
      <c r="X5" s="329" t="s">
        <v>184</v>
      </c>
      <c r="Y5" s="331" t="s">
        <v>196</v>
      </c>
      <c r="Z5" s="523" t="s">
        <v>147</v>
      </c>
      <c r="AA5" s="523"/>
      <c r="AB5" s="523"/>
      <c r="AC5" s="331" t="s">
        <v>196</v>
      </c>
      <c r="AD5" s="330" t="s">
        <v>184</v>
      </c>
    </row>
    <row r="6" spans="1:30" ht="21" customHeight="1" thickTop="1">
      <c r="A6" s="623" t="s">
        <v>217</v>
      </c>
      <c r="B6" s="624"/>
      <c r="C6" s="625"/>
      <c r="D6" s="335"/>
      <c r="E6" s="336"/>
      <c r="F6" s="334">
        <v>9</v>
      </c>
      <c r="G6" s="337" t="s">
        <v>197</v>
      </c>
      <c r="H6" s="336">
        <v>15</v>
      </c>
      <c r="I6" s="336"/>
      <c r="J6" s="482"/>
      <c r="K6" s="623" t="s">
        <v>216</v>
      </c>
      <c r="L6" s="624"/>
      <c r="M6" s="625"/>
      <c r="N6" s="335"/>
      <c r="O6" s="336"/>
      <c r="P6" s="334">
        <v>4</v>
      </c>
      <c r="Q6" s="337" t="s">
        <v>197</v>
      </c>
      <c r="R6" s="336">
        <v>15</v>
      </c>
      <c r="S6" s="336"/>
      <c r="T6" s="482"/>
      <c r="U6" s="623"/>
      <c r="V6" s="624"/>
      <c r="W6" s="625"/>
      <c r="X6" s="335"/>
      <c r="Y6" s="336"/>
      <c r="Z6" s="334"/>
      <c r="AA6" s="337" t="s">
        <v>197</v>
      </c>
      <c r="AB6" s="336"/>
      <c r="AC6" s="336"/>
      <c r="AD6" s="501"/>
    </row>
    <row r="7" spans="1:30" ht="21" customHeight="1">
      <c r="A7" s="626"/>
      <c r="B7" s="627"/>
      <c r="C7" s="628"/>
      <c r="D7" s="341" t="s">
        <v>266</v>
      </c>
      <c r="E7" s="342">
        <v>0</v>
      </c>
      <c r="F7" s="17">
        <v>5</v>
      </c>
      <c r="G7" s="343" t="s">
        <v>197</v>
      </c>
      <c r="H7" s="481">
        <v>15</v>
      </c>
      <c r="I7" s="342">
        <v>2</v>
      </c>
      <c r="J7" s="483" t="s">
        <v>269</v>
      </c>
      <c r="K7" s="626"/>
      <c r="L7" s="627"/>
      <c r="M7" s="628"/>
      <c r="N7" s="341" t="s">
        <v>286</v>
      </c>
      <c r="O7" s="342">
        <v>0</v>
      </c>
      <c r="P7" s="17">
        <v>4</v>
      </c>
      <c r="Q7" s="343" t="s">
        <v>197</v>
      </c>
      <c r="R7" s="481">
        <v>15</v>
      </c>
      <c r="S7" s="342">
        <v>2</v>
      </c>
      <c r="T7" s="483" t="s">
        <v>265</v>
      </c>
      <c r="U7" s="626"/>
      <c r="V7" s="627"/>
      <c r="W7" s="628"/>
      <c r="X7" s="341"/>
      <c r="Y7" s="342"/>
      <c r="Z7" s="17"/>
      <c r="AA7" s="343" t="s">
        <v>197</v>
      </c>
      <c r="AB7" s="481"/>
      <c r="AC7" s="342"/>
      <c r="AD7" s="502"/>
    </row>
    <row r="8" spans="1:30" ht="21" customHeight="1">
      <c r="A8" s="629"/>
      <c r="B8" s="630"/>
      <c r="C8" s="631"/>
      <c r="D8" s="349"/>
      <c r="E8" s="350"/>
      <c r="F8" s="348"/>
      <c r="G8" s="351" t="s">
        <v>197</v>
      </c>
      <c r="H8" s="350"/>
      <c r="I8" s="350"/>
      <c r="J8" s="484"/>
      <c r="K8" s="629"/>
      <c r="L8" s="630"/>
      <c r="M8" s="631"/>
      <c r="N8" s="349"/>
      <c r="O8" s="350"/>
      <c r="P8" s="348"/>
      <c r="Q8" s="351" t="s">
        <v>197</v>
      </c>
      <c r="R8" s="350"/>
      <c r="S8" s="350"/>
      <c r="T8" s="484"/>
      <c r="U8" s="629"/>
      <c r="V8" s="630"/>
      <c r="W8" s="631"/>
      <c r="X8" s="349"/>
      <c r="Y8" s="350"/>
      <c r="Z8" s="348"/>
      <c r="AA8" s="351" t="s">
        <v>197</v>
      </c>
      <c r="AB8" s="350"/>
      <c r="AC8" s="350"/>
      <c r="AD8" s="503"/>
    </row>
    <row r="9" spans="1:30" ht="21" customHeight="1">
      <c r="A9" s="623" t="s">
        <v>251</v>
      </c>
      <c r="B9" s="624"/>
      <c r="C9" s="625"/>
      <c r="D9" s="335"/>
      <c r="E9" s="336"/>
      <c r="F9" s="334">
        <v>15</v>
      </c>
      <c r="G9" s="337" t="s">
        <v>197</v>
      </c>
      <c r="H9" s="336">
        <v>4</v>
      </c>
      <c r="I9" s="336"/>
      <c r="J9" s="482"/>
      <c r="K9" s="623" t="s">
        <v>243</v>
      </c>
      <c r="L9" s="624"/>
      <c r="M9" s="625"/>
      <c r="N9" s="335"/>
      <c r="O9" s="336"/>
      <c r="P9" s="334">
        <v>5</v>
      </c>
      <c r="Q9" s="337" t="s">
        <v>197</v>
      </c>
      <c r="R9" s="336">
        <v>15</v>
      </c>
      <c r="S9" s="336"/>
      <c r="T9" s="482"/>
      <c r="U9" s="623"/>
      <c r="V9" s="624"/>
      <c r="W9" s="625"/>
      <c r="X9" s="335"/>
      <c r="Y9" s="336"/>
      <c r="Z9" s="334"/>
      <c r="AA9" s="337" t="s">
        <v>197</v>
      </c>
      <c r="AB9" s="336"/>
      <c r="AC9" s="336"/>
      <c r="AD9" s="501"/>
    </row>
    <row r="10" spans="1:30" ht="21" customHeight="1">
      <c r="A10" s="626"/>
      <c r="B10" s="627"/>
      <c r="C10" s="628"/>
      <c r="D10" s="341" t="s">
        <v>242</v>
      </c>
      <c r="E10" s="342">
        <v>2</v>
      </c>
      <c r="F10" s="485">
        <v>15</v>
      </c>
      <c r="G10" s="343" t="s">
        <v>197</v>
      </c>
      <c r="H10" s="481">
        <v>1</v>
      </c>
      <c r="I10" s="342">
        <v>0</v>
      </c>
      <c r="J10" s="483" t="s">
        <v>268</v>
      </c>
      <c r="K10" s="626"/>
      <c r="L10" s="627"/>
      <c r="M10" s="628"/>
      <c r="N10" s="341" t="s">
        <v>286</v>
      </c>
      <c r="O10" s="342">
        <v>0</v>
      </c>
      <c r="P10" s="485">
        <v>8</v>
      </c>
      <c r="Q10" s="343" t="s">
        <v>197</v>
      </c>
      <c r="R10" s="481">
        <v>15</v>
      </c>
      <c r="S10" s="342">
        <v>2</v>
      </c>
      <c r="T10" s="483" t="s">
        <v>304</v>
      </c>
      <c r="U10" s="626"/>
      <c r="V10" s="627"/>
      <c r="W10" s="628"/>
      <c r="X10" s="341"/>
      <c r="Y10" s="342"/>
      <c r="Z10" s="17"/>
      <c r="AA10" s="343" t="s">
        <v>197</v>
      </c>
      <c r="AB10" s="481"/>
      <c r="AC10" s="342"/>
      <c r="AD10" s="502"/>
    </row>
    <row r="11" spans="1:30" ht="21" customHeight="1">
      <c r="A11" s="629"/>
      <c r="B11" s="630"/>
      <c r="C11" s="631"/>
      <c r="D11" s="349"/>
      <c r="E11" s="350"/>
      <c r="F11" s="348"/>
      <c r="G11" s="351" t="s">
        <v>197</v>
      </c>
      <c r="H11" s="350"/>
      <c r="I11" s="350"/>
      <c r="J11" s="484"/>
      <c r="K11" s="629"/>
      <c r="L11" s="630"/>
      <c r="M11" s="631"/>
      <c r="N11" s="349"/>
      <c r="O11" s="350"/>
      <c r="P11" s="348"/>
      <c r="Q11" s="351" t="s">
        <v>197</v>
      </c>
      <c r="R11" s="350"/>
      <c r="S11" s="350"/>
      <c r="T11" s="484"/>
      <c r="U11" s="629"/>
      <c r="V11" s="630"/>
      <c r="W11" s="631"/>
      <c r="X11" s="349"/>
      <c r="Y11" s="350"/>
      <c r="Z11" s="348"/>
      <c r="AA11" s="351" t="s">
        <v>197</v>
      </c>
      <c r="AB11" s="350"/>
      <c r="AC11" s="350"/>
      <c r="AD11" s="503"/>
    </row>
    <row r="12" spans="1:30" ht="21" customHeight="1">
      <c r="A12" s="623" t="s">
        <v>270</v>
      </c>
      <c r="B12" s="624"/>
      <c r="C12" s="625"/>
      <c r="D12" s="335"/>
      <c r="E12" s="336"/>
      <c r="F12" s="334">
        <v>15</v>
      </c>
      <c r="G12" s="337" t="s">
        <v>197</v>
      </c>
      <c r="H12" s="336">
        <v>12</v>
      </c>
      <c r="I12" s="336"/>
      <c r="J12" s="482"/>
      <c r="K12" s="623" t="s">
        <v>227</v>
      </c>
      <c r="L12" s="624"/>
      <c r="M12" s="625"/>
      <c r="N12" s="335"/>
      <c r="O12" s="336"/>
      <c r="P12" s="334">
        <v>10</v>
      </c>
      <c r="Q12" s="337" t="s">
        <v>197</v>
      </c>
      <c r="R12" s="336">
        <v>15</v>
      </c>
      <c r="S12" s="336"/>
      <c r="T12" s="482"/>
      <c r="U12" s="623"/>
      <c r="V12" s="624"/>
      <c r="W12" s="625"/>
      <c r="X12" s="335"/>
      <c r="Y12" s="336"/>
      <c r="Z12" s="334"/>
      <c r="AA12" s="337" t="s">
        <v>197</v>
      </c>
      <c r="AB12" s="336"/>
      <c r="AC12" s="336"/>
      <c r="AD12" s="501"/>
    </row>
    <row r="13" spans="1:30" ht="21" customHeight="1">
      <c r="A13" s="626"/>
      <c r="B13" s="627"/>
      <c r="C13" s="628"/>
      <c r="D13" s="341" t="s">
        <v>266</v>
      </c>
      <c r="E13" s="342">
        <v>1</v>
      </c>
      <c r="F13" s="485">
        <v>5</v>
      </c>
      <c r="G13" s="343" t="s">
        <v>197</v>
      </c>
      <c r="H13" s="481">
        <v>15</v>
      </c>
      <c r="I13" s="342">
        <v>2</v>
      </c>
      <c r="J13" s="483" t="s">
        <v>267</v>
      </c>
      <c r="K13" s="626"/>
      <c r="L13" s="627"/>
      <c r="M13" s="628"/>
      <c r="N13" s="341" t="s">
        <v>268</v>
      </c>
      <c r="O13" s="342">
        <v>0</v>
      </c>
      <c r="P13" s="485">
        <v>13</v>
      </c>
      <c r="Q13" s="343" t="s">
        <v>197</v>
      </c>
      <c r="R13" s="481">
        <v>15</v>
      </c>
      <c r="S13" s="342">
        <v>2</v>
      </c>
      <c r="T13" s="483" t="s">
        <v>303</v>
      </c>
      <c r="U13" s="626"/>
      <c r="V13" s="627"/>
      <c r="W13" s="628"/>
      <c r="X13" s="341"/>
      <c r="Y13" s="342"/>
      <c r="Z13" s="17"/>
      <c r="AA13" s="343" t="s">
        <v>197</v>
      </c>
      <c r="AB13" s="481"/>
      <c r="AC13" s="342"/>
      <c r="AD13" s="502"/>
    </row>
    <row r="14" spans="1:30" ht="21" customHeight="1">
      <c r="A14" s="629"/>
      <c r="B14" s="630"/>
      <c r="C14" s="631"/>
      <c r="D14" s="349"/>
      <c r="E14" s="350"/>
      <c r="F14" s="348">
        <v>11</v>
      </c>
      <c r="G14" s="351" t="s">
        <v>197</v>
      </c>
      <c r="H14" s="350">
        <v>15</v>
      </c>
      <c r="I14" s="350"/>
      <c r="J14" s="484"/>
      <c r="K14" s="629"/>
      <c r="L14" s="630"/>
      <c r="M14" s="631"/>
      <c r="N14" s="349"/>
      <c r="O14" s="350"/>
      <c r="P14" s="348"/>
      <c r="Q14" s="351" t="s">
        <v>197</v>
      </c>
      <c r="R14" s="350"/>
      <c r="S14" s="350"/>
      <c r="T14" s="484"/>
      <c r="U14" s="629"/>
      <c r="V14" s="630"/>
      <c r="W14" s="631"/>
      <c r="X14" s="349"/>
      <c r="Y14" s="350"/>
      <c r="Z14" s="348"/>
      <c r="AA14" s="351" t="s">
        <v>197</v>
      </c>
      <c r="AB14" s="350"/>
      <c r="AC14" s="350"/>
      <c r="AD14" s="503"/>
    </row>
    <row r="15" spans="1:30" ht="21" customHeight="1">
      <c r="A15" s="623" t="s">
        <v>255</v>
      </c>
      <c r="B15" s="624"/>
      <c r="C15" s="625"/>
      <c r="D15" s="335"/>
      <c r="E15" s="336"/>
      <c r="F15" s="334">
        <v>15</v>
      </c>
      <c r="G15" s="337" t="s">
        <v>197</v>
      </c>
      <c r="H15" s="336">
        <v>7</v>
      </c>
      <c r="I15" s="336"/>
      <c r="J15" s="482"/>
      <c r="K15" s="623" t="s">
        <v>244</v>
      </c>
      <c r="L15" s="624"/>
      <c r="M15" s="625"/>
      <c r="N15" s="335"/>
      <c r="O15" s="336"/>
      <c r="P15" s="334">
        <v>13</v>
      </c>
      <c r="Q15" s="337" t="s">
        <v>197</v>
      </c>
      <c r="R15" s="336">
        <v>15</v>
      </c>
      <c r="S15" s="336"/>
      <c r="T15" s="482"/>
      <c r="U15" s="623"/>
      <c r="V15" s="624"/>
      <c r="W15" s="625"/>
      <c r="X15" s="335"/>
      <c r="Y15" s="336"/>
      <c r="Z15" s="334"/>
      <c r="AA15" s="337" t="s">
        <v>197</v>
      </c>
      <c r="AB15" s="336"/>
      <c r="AC15" s="336"/>
      <c r="AD15" s="501"/>
    </row>
    <row r="16" spans="1:30" ht="21" customHeight="1">
      <c r="A16" s="626"/>
      <c r="B16" s="627"/>
      <c r="C16" s="628"/>
      <c r="D16" s="341" t="s">
        <v>269</v>
      </c>
      <c r="E16" s="342">
        <v>2</v>
      </c>
      <c r="F16" s="485">
        <v>15</v>
      </c>
      <c r="G16" s="343" t="s">
        <v>197</v>
      </c>
      <c r="H16" s="481">
        <v>11</v>
      </c>
      <c r="I16" s="342">
        <v>0</v>
      </c>
      <c r="J16" s="483" t="s">
        <v>267</v>
      </c>
      <c r="K16" s="626"/>
      <c r="L16" s="627"/>
      <c r="M16" s="628"/>
      <c r="N16" s="341" t="s">
        <v>265</v>
      </c>
      <c r="O16" s="342">
        <v>1</v>
      </c>
      <c r="P16" s="485">
        <v>15</v>
      </c>
      <c r="Q16" s="343" t="s">
        <v>197</v>
      </c>
      <c r="R16" s="481">
        <v>8</v>
      </c>
      <c r="S16" s="342">
        <v>2</v>
      </c>
      <c r="T16" s="483" t="s">
        <v>304</v>
      </c>
      <c r="U16" s="626"/>
      <c r="V16" s="627"/>
      <c r="W16" s="628"/>
      <c r="X16" s="341"/>
      <c r="Y16" s="342"/>
      <c r="Z16" s="17"/>
      <c r="AA16" s="343" t="s">
        <v>197</v>
      </c>
      <c r="AB16" s="481"/>
      <c r="AC16" s="342"/>
      <c r="AD16" s="502"/>
    </row>
    <row r="17" spans="1:30" ht="21" customHeight="1">
      <c r="A17" s="629"/>
      <c r="B17" s="630"/>
      <c r="C17" s="631"/>
      <c r="D17" s="349"/>
      <c r="E17" s="350"/>
      <c r="F17" s="348"/>
      <c r="G17" s="351" t="s">
        <v>197</v>
      </c>
      <c r="H17" s="350"/>
      <c r="I17" s="350"/>
      <c r="J17" s="484"/>
      <c r="K17" s="629"/>
      <c r="L17" s="630"/>
      <c r="M17" s="631"/>
      <c r="N17" s="349"/>
      <c r="O17" s="350"/>
      <c r="P17" s="348">
        <v>7</v>
      </c>
      <c r="Q17" s="351" t="s">
        <v>197</v>
      </c>
      <c r="R17" s="350">
        <v>15</v>
      </c>
      <c r="S17" s="350"/>
      <c r="T17" s="484"/>
      <c r="U17" s="629"/>
      <c r="V17" s="630"/>
      <c r="W17" s="631"/>
      <c r="X17" s="349"/>
      <c r="Y17" s="350"/>
      <c r="Z17" s="348"/>
      <c r="AA17" s="351" t="s">
        <v>197</v>
      </c>
      <c r="AB17" s="350"/>
      <c r="AC17" s="350"/>
      <c r="AD17" s="503"/>
    </row>
    <row r="18" spans="1:30" ht="21" customHeight="1">
      <c r="A18" s="623" t="s">
        <v>271</v>
      </c>
      <c r="B18" s="624"/>
      <c r="C18" s="625"/>
      <c r="D18" s="335"/>
      <c r="E18" s="336"/>
      <c r="F18" s="334">
        <v>15</v>
      </c>
      <c r="G18" s="337" t="s">
        <v>197</v>
      </c>
      <c r="H18" s="336">
        <v>5</v>
      </c>
      <c r="I18" s="336"/>
      <c r="J18" s="482"/>
      <c r="K18" s="623"/>
      <c r="L18" s="624"/>
      <c r="M18" s="625"/>
      <c r="N18" s="335"/>
      <c r="O18" s="336"/>
      <c r="P18" s="334"/>
      <c r="Q18" s="337" t="s">
        <v>197</v>
      </c>
      <c r="R18" s="336"/>
      <c r="S18" s="336"/>
      <c r="T18" s="482"/>
      <c r="U18" s="623"/>
      <c r="V18" s="624"/>
      <c r="W18" s="625"/>
      <c r="X18" s="335"/>
      <c r="Y18" s="336"/>
      <c r="Z18" s="334"/>
      <c r="AA18" s="337" t="s">
        <v>197</v>
      </c>
      <c r="AB18" s="336"/>
      <c r="AC18" s="336"/>
      <c r="AD18" s="501"/>
    </row>
    <row r="19" spans="1:30" ht="21" customHeight="1">
      <c r="A19" s="626"/>
      <c r="B19" s="627"/>
      <c r="C19" s="628"/>
      <c r="D19" s="341" t="s">
        <v>242</v>
      </c>
      <c r="E19" s="342">
        <v>2</v>
      </c>
      <c r="F19" s="485">
        <v>15</v>
      </c>
      <c r="G19" s="343" t="s">
        <v>197</v>
      </c>
      <c r="H19" s="481">
        <v>4</v>
      </c>
      <c r="I19" s="342">
        <v>0</v>
      </c>
      <c r="J19" s="483" t="s">
        <v>303</v>
      </c>
      <c r="K19" s="626"/>
      <c r="L19" s="627"/>
      <c r="M19" s="628"/>
      <c r="N19" s="341"/>
      <c r="O19" s="342"/>
      <c r="P19" s="17"/>
      <c r="Q19" s="343" t="s">
        <v>197</v>
      </c>
      <c r="R19" s="481"/>
      <c r="S19" s="342"/>
      <c r="T19" s="483"/>
      <c r="U19" s="626"/>
      <c r="V19" s="627"/>
      <c r="W19" s="628"/>
      <c r="X19" s="341"/>
      <c r="Y19" s="342"/>
      <c r="Z19" s="17"/>
      <c r="AA19" s="343" t="s">
        <v>197</v>
      </c>
      <c r="AB19" s="481"/>
      <c r="AC19" s="342"/>
      <c r="AD19" s="502"/>
    </row>
    <row r="20" spans="1:30" ht="21" customHeight="1">
      <c r="A20" s="629"/>
      <c r="B20" s="630"/>
      <c r="C20" s="631"/>
      <c r="D20" s="349"/>
      <c r="E20" s="350"/>
      <c r="F20" s="348"/>
      <c r="G20" s="351" t="s">
        <v>197</v>
      </c>
      <c r="H20" s="350"/>
      <c r="I20" s="350"/>
      <c r="J20" s="484"/>
      <c r="K20" s="629"/>
      <c r="L20" s="630"/>
      <c r="M20" s="631"/>
      <c r="N20" s="349"/>
      <c r="O20" s="350"/>
      <c r="P20" s="348"/>
      <c r="Q20" s="351" t="s">
        <v>197</v>
      </c>
      <c r="R20" s="350"/>
      <c r="S20" s="350"/>
      <c r="T20" s="484"/>
      <c r="U20" s="629"/>
      <c r="V20" s="630"/>
      <c r="W20" s="631"/>
      <c r="X20" s="349"/>
      <c r="Y20" s="350"/>
      <c r="Z20" s="348"/>
      <c r="AA20" s="351" t="s">
        <v>197</v>
      </c>
      <c r="AB20" s="350"/>
      <c r="AC20" s="350"/>
      <c r="AD20" s="503"/>
    </row>
    <row r="21" spans="1:30" ht="21" customHeight="1">
      <c r="A21" s="623"/>
      <c r="B21" s="624"/>
      <c r="C21" s="625"/>
      <c r="D21" s="335"/>
      <c r="E21" s="336"/>
      <c r="F21" s="334"/>
      <c r="G21" s="337" t="s">
        <v>197</v>
      </c>
      <c r="H21" s="336"/>
      <c r="I21" s="336"/>
      <c r="J21" s="482"/>
      <c r="K21" s="623"/>
      <c r="L21" s="624"/>
      <c r="M21" s="625"/>
      <c r="N21" s="614" t="s">
        <v>305</v>
      </c>
      <c r="O21" s="615"/>
      <c r="P21" s="615"/>
      <c r="Q21" s="615"/>
      <c r="R21" s="615"/>
      <c r="S21" s="615"/>
      <c r="T21" s="616"/>
      <c r="U21" s="623"/>
      <c r="V21" s="624"/>
      <c r="W21" s="625"/>
      <c r="X21" s="335"/>
      <c r="Y21" s="336"/>
      <c r="Z21" s="334"/>
      <c r="AA21" s="337" t="s">
        <v>197</v>
      </c>
      <c r="AB21" s="336"/>
      <c r="AC21" s="336"/>
      <c r="AD21" s="501"/>
    </row>
    <row r="22" spans="1:30" ht="21" customHeight="1">
      <c r="A22" s="626"/>
      <c r="B22" s="627"/>
      <c r="C22" s="628"/>
      <c r="D22" s="341"/>
      <c r="E22" s="342"/>
      <c r="F22" s="17"/>
      <c r="G22" s="343" t="s">
        <v>197</v>
      </c>
      <c r="H22" s="481"/>
      <c r="I22" s="342"/>
      <c r="J22" s="483"/>
      <c r="K22" s="626"/>
      <c r="L22" s="627"/>
      <c r="M22" s="628"/>
      <c r="N22" s="617"/>
      <c r="O22" s="618"/>
      <c r="P22" s="618"/>
      <c r="Q22" s="618"/>
      <c r="R22" s="618"/>
      <c r="S22" s="618"/>
      <c r="T22" s="619"/>
      <c r="U22" s="626"/>
      <c r="V22" s="627"/>
      <c r="W22" s="628"/>
      <c r="X22" s="341"/>
      <c r="Y22" s="342"/>
      <c r="Z22" s="17"/>
      <c r="AA22" s="343" t="s">
        <v>197</v>
      </c>
      <c r="AB22" s="481"/>
      <c r="AC22" s="342"/>
      <c r="AD22" s="502"/>
    </row>
    <row r="23" spans="1:30" ht="21" customHeight="1">
      <c r="A23" s="629"/>
      <c r="B23" s="630"/>
      <c r="C23" s="631"/>
      <c r="D23" s="349"/>
      <c r="E23" s="350"/>
      <c r="F23" s="348"/>
      <c r="G23" s="351" t="s">
        <v>197</v>
      </c>
      <c r="H23" s="350"/>
      <c r="I23" s="350"/>
      <c r="J23" s="484"/>
      <c r="K23" s="629"/>
      <c r="L23" s="630"/>
      <c r="M23" s="631"/>
      <c r="N23" s="620"/>
      <c r="O23" s="621"/>
      <c r="P23" s="621"/>
      <c r="Q23" s="621"/>
      <c r="R23" s="621"/>
      <c r="S23" s="621"/>
      <c r="T23" s="622"/>
      <c r="U23" s="629"/>
      <c r="V23" s="630"/>
      <c r="W23" s="631"/>
      <c r="X23" s="349"/>
      <c r="Y23" s="350"/>
      <c r="Z23" s="348"/>
      <c r="AA23" s="351" t="s">
        <v>197</v>
      </c>
      <c r="AB23" s="350"/>
      <c r="AC23" s="350"/>
      <c r="AD23" s="503"/>
    </row>
    <row r="24" spans="1:30" ht="21" customHeight="1">
      <c r="A24" s="623"/>
      <c r="B24" s="624"/>
      <c r="C24" s="625"/>
      <c r="D24" s="335"/>
      <c r="E24" s="336"/>
      <c r="F24" s="334"/>
      <c r="G24" s="337" t="s">
        <v>197</v>
      </c>
      <c r="H24" s="336"/>
      <c r="I24" s="336"/>
      <c r="J24" s="482"/>
      <c r="K24" s="623"/>
      <c r="L24" s="624"/>
      <c r="M24" s="625"/>
      <c r="N24" s="335"/>
      <c r="O24" s="336"/>
      <c r="P24" s="334">
        <v>15</v>
      </c>
      <c r="Q24" s="337" t="s">
        <v>197</v>
      </c>
      <c r="R24" s="336">
        <v>5</v>
      </c>
      <c r="S24" s="336"/>
      <c r="T24" s="482"/>
      <c r="U24" s="623"/>
      <c r="V24" s="624"/>
      <c r="W24" s="625"/>
      <c r="X24" s="335"/>
      <c r="Y24" s="336"/>
      <c r="Z24" s="334"/>
      <c r="AA24" s="337" t="s">
        <v>197</v>
      </c>
      <c r="AB24" s="336"/>
      <c r="AC24" s="336"/>
      <c r="AD24" s="501"/>
    </row>
    <row r="25" spans="1:30" ht="21" customHeight="1">
      <c r="A25" s="626"/>
      <c r="B25" s="627"/>
      <c r="C25" s="628"/>
      <c r="D25" s="341"/>
      <c r="E25" s="342"/>
      <c r="F25" s="17"/>
      <c r="G25" s="343" t="s">
        <v>197</v>
      </c>
      <c r="H25" s="481"/>
      <c r="I25" s="342"/>
      <c r="J25" s="483"/>
      <c r="K25" s="626"/>
      <c r="L25" s="627"/>
      <c r="M25" s="628"/>
      <c r="N25" s="341" t="s">
        <v>269</v>
      </c>
      <c r="O25" s="342">
        <v>2</v>
      </c>
      <c r="P25" s="17">
        <v>15</v>
      </c>
      <c r="Q25" s="343" t="s">
        <v>197</v>
      </c>
      <c r="R25" s="481">
        <v>1</v>
      </c>
      <c r="S25" s="342">
        <v>0</v>
      </c>
      <c r="T25" s="483" t="s">
        <v>264</v>
      </c>
      <c r="U25" s="626"/>
      <c r="V25" s="627"/>
      <c r="W25" s="628"/>
      <c r="X25" s="341"/>
      <c r="Y25" s="342"/>
      <c r="Z25" s="17"/>
      <c r="AA25" s="343" t="s">
        <v>197</v>
      </c>
      <c r="AB25" s="481"/>
      <c r="AC25" s="342"/>
      <c r="AD25" s="502"/>
    </row>
    <row r="26" spans="1:30" ht="21" customHeight="1">
      <c r="A26" s="629"/>
      <c r="B26" s="630"/>
      <c r="C26" s="631"/>
      <c r="D26" s="349"/>
      <c r="E26" s="350"/>
      <c r="F26" s="348"/>
      <c r="G26" s="351" t="s">
        <v>197</v>
      </c>
      <c r="H26" s="350"/>
      <c r="I26" s="350"/>
      <c r="J26" s="484"/>
      <c r="K26" s="629"/>
      <c r="L26" s="630"/>
      <c r="M26" s="631"/>
      <c r="N26" s="349"/>
      <c r="O26" s="350"/>
      <c r="P26" s="348"/>
      <c r="Q26" s="351" t="s">
        <v>197</v>
      </c>
      <c r="R26" s="350"/>
      <c r="S26" s="350"/>
      <c r="T26" s="484"/>
      <c r="U26" s="629"/>
      <c r="V26" s="630"/>
      <c r="W26" s="631"/>
      <c r="X26" s="349"/>
      <c r="Y26" s="350"/>
      <c r="Z26" s="348"/>
      <c r="AA26" s="351" t="s">
        <v>197</v>
      </c>
      <c r="AB26" s="350"/>
      <c r="AC26" s="350"/>
      <c r="AD26" s="503"/>
    </row>
    <row r="27" spans="1:30" ht="21" customHeight="1">
      <c r="A27" s="623"/>
      <c r="B27" s="624"/>
      <c r="C27" s="625"/>
      <c r="D27" s="335"/>
      <c r="E27" s="336"/>
      <c r="F27" s="334"/>
      <c r="G27" s="337" t="s">
        <v>197</v>
      </c>
      <c r="H27" s="334"/>
      <c r="I27" s="334"/>
      <c r="J27" s="338"/>
      <c r="K27" s="623"/>
      <c r="L27" s="624"/>
      <c r="M27" s="625"/>
      <c r="N27" s="335"/>
      <c r="O27" s="336"/>
      <c r="P27" s="334">
        <v>3</v>
      </c>
      <c r="Q27" s="337" t="s">
        <v>197</v>
      </c>
      <c r="R27" s="336">
        <v>15</v>
      </c>
      <c r="S27" s="336"/>
      <c r="T27" s="482"/>
      <c r="U27" s="623"/>
      <c r="V27" s="624"/>
      <c r="W27" s="625"/>
      <c r="X27" s="335"/>
      <c r="Y27" s="336"/>
      <c r="Z27" s="334"/>
      <c r="AA27" s="337" t="s">
        <v>197</v>
      </c>
      <c r="AB27" s="336"/>
      <c r="AC27" s="336"/>
      <c r="AD27" s="501"/>
    </row>
    <row r="28" spans="1:30" ht="21" customHeight="1">
      <c r="A28" s="626"/>
      <c r="B28" s="627"/>
      <c r="C28" s="628"/>
      <c r="D28" s="341"/>
      <c r="E28" s="342"/>
      <c r="F28" s="17"/>
      <c r="G28" s="343" t="s">
        <v>197</v>
      </c>
      <c r="H28" s="17"/>
      <c r="I28" s="344"/>
      <c r="J28" s="345"/>
      <c r="K28" s="626"/>
      <c r="L28" s="627"/>
      <c r="M28" s="628"/>
      <c r="N28" s="341" t="s">
        <v>264</v>
      </c>
      <c r="O28" s="342">
        <v>0</v>
      </c>
      <c r="P28" s="485">
        <v>3</v>
      </c>
      <c r="Q28" s="343" t="s">
        <v>197</v>
      </c>
      <c r="R28" s="481">
        <v>15</v>
      </c>
      <c r="S28" s="342">
        <v>2</v>
      </c>
      <c r="T28" s="483" t="s">
        <v>242</v>
      </c>
      <c r="U28" s="626"/>
      <c r="V28" s="627"/>
      <c r="W28" s="628"/>
      <c r="X28" s="341"/>
      <c r="Y28" s="342"/>
      <c r="Z28" s="17"/>
      <c r="AA28" s="343" t="s">
        <v>197</v>
      </c>
      <c r="AB28" s="481"/>
      <c r="AC28" s="342"/>
      <c r="AD28" s="502"/>
    </row>
    <row r="29" spans="1:30" ht="21" customHeight="1">
      <c r="A29" s="629"/>
      <c r="B29" s="630"/>
      <c r="C29" s="631"/>
      <c r="D29" s="349"/>
      <c r="E29" s="350"/>
      <c r="F29" s="348"/>
      <c r="G29" s="351" t="s">
        <v>197</v>
      </c>
      <c r="H29" s="348"/>
      <c r="I29" s="348"/>
      <c r="J29" s="352"/>
      <c r="K29" s="629"/>
      <c r="L29" s="630"/>
      <c r="M29" s="631"/>
      <c r="N29" s="349"/>
      <c r="O29" s="350"/>
      <c r="P29" s="348"/>
      <c r="Q29" s="351" t="s">
        <v>197</v>
      </c>
      <c r="R29" s="350"/>
      <c r="S29" s="350"/>
      <c r="T29" s="484"/>
      <c r="U29" s="629"/>
      <c r="V29" s="630"/>
      <c r="W29" s="631"/>
      <c r="X29" s="349"/>
      <c r="Y29" s="350"/>
      <c r="Z29" s="348"/>
      <c r="AA29" s="351" t="s">
        <v>197</v>
      </c>
      <c r="AB29" s="350"/>
      <c r="AC29" s="350"/>
      <c r="AD29" s="503"/>
    </row>
    <row r="30" spans="1:30" ht="21" customHeight="1">
      <c r="A30" s="623"/>
      <c r="B30" s="624"/>
      <c r="C30" s="625"/>
      <c r="D30" s="335"/>
      <c r="E30" s="336"/>
      <c r="F30" s="334"/>
      <c r="G30" s="337" t="s">
        <v>197</v>
      </c>
      <c r="H30" s="334"/>
      <c r="I30" s="334"/>
      <c r="J30" s="338"/>
      <c r="K30" s="623"/>
      <c r="L30" s="624"/>
      <c r="M30" s="625"/>
      <c r="N30" s="335"/>
      <c r="O30" s="336"/>
      <c r="P30" s="334">
        <v>7</v>
      </c>
      <c r="Q30" s="337" t="s">
        <v>197</v>
      </c>
      <c r="R30" s="336">
        <v>15</v>
      </c>
      <c r="S30" s="336"/>
      <c r="T30" s="482"/>
      <c r="U30" s="623"/>
      <c r="V30" s="624"/>
      <c r="W30" s="625"/>
      <c r="X30" s="335"/>
      <c r="Y30" s="336"/>
      <c r="Z30" s="334"/>
      <c r="AA30" s="337" t="s">
        <v>197</v>
      </c>
      <c r="AB30" s="336"/>
      <c r="AC30" s="336"/>
      <c r="AD30" s="501"/>
    </row>
    <row r="31" spans="1:30" ht="21" customHeight="1">
      <c r="A31" s="626"/>
      <c r="B31" s="627"/>
      <c r="C31" s="628"/>
      <c r="D31" s="341"/>
      <c r="E31" s="342"/>
      <c r="F31" s="17"/>
      <c r="G31" s="343" t="s">
        <v>197</v>
      </c>
      <c r="H31" s="17"/>
      <c r="I31" s="344"/>
      <c r="J31" s="345"/>
      <c r="K31" s="626"/>
      <c r="L31" s="627"/>
      <c r="M31" s="628"/>
      <c r="N31" s="341" t="s">
        <v>269</v>
      </c>
      <c r="O31" s="342">
        <v>0</v>
      </c>
      <c r="P31" s="485">
        <v>4</v>
      </c>
      <c r="Q31" s="343" t="s">
        <v>197</v>
      </c>
      <c r="R31" s="481">
        <v>15</v>
      </c>
      <c r="S31" s="342">
        <v>2</v>
      </c>
      <c r="T31" s="483" t="s">
        <v>242</v>
      </c>
      <c r="U31" s="626"/>
      <c r="V31" s="627"/>
      <c r="W31" s="628"/>
      <c r="X31" s="341"/>
      <c r="Y31" s="342"/>
      <c r="Z31" s="17"/>
      <c r="AA31" s="343" t="s">
        <v>197</v>
      </c>
      <c r="AB31" s="481"/>
      <c r="AC31" s="342"/>
      <c r="AD31" s="502"/>
    </row>
    <row r="32" spans="1:30" ht="21" customHeight="1">
      <c r="A32" s="629"/>
      <c r="B32" s="630"/>
      <c r="C32" s="631"/>
      <c r="D32" s="349"/>
      <c r="E32" s="350"/>
      <c r="F32" s="348"/>
      <c r="G32" s="351" t="s">
        <v>197</v>
      </c>
      <c r="H32" s="348"/>
      <c r="I32" s="348"/>
      <c r="J32" s="352"/>
      <c r="K32" s="629"/>
      <c r="L32" s="630"/>
      <c r="M32" s="631"/>
      <c r="N32" s="349"/>
      <c r="O32" s="350"/>
      <c r="P32" s="348"/>
      <c r="Q32" s="351" t="s">
        <v>197</v>
      </c>
      <c r="R32" s="350"/>
      <c r="S32" s="350"/>
      <c r="T32" s="484"/>
      <c r="U32" s="629"/>
      <c r="V32" s="630"/>
      <c r="W32" s="631"/>
      <c r="X32" s="349"/>
      <c r="Y32" s="350"/>
      <c r="Z32" s="348"/>
      <c r="AA32" s="351" t="s">
        <v>197</v>
      </c>
      <c r="AB32" s="350"/>
      <c r="AC32" s="350"/>
      <c r="AD32" s="503"/>
    </row>
    <row r="33" spans="1:30" ht="21" customHeight="1">
      <c r="A33" s="623"/>
      <c r="B33" s="624"/>
      <c r="C33" s="625"/>
      <c r="D33" s="335"/>
      <c r="E33" s="336"/>
      <c r="F33" s="334"/>
      <c r="G33" s="337" t="s">
        <v>197</v>
      </c>
      <c r="H33" s="334"/>
      <c r="I33" s="334"/>
      <c r="J33" s="338"/>
      <c r="K33" s="623"/>
      <c r="L33" s="624"/>
      <c r="M33" s="625"/>
      <c r="N33" s="335"/>
      <c r="O33" s="336"/>
      <c r="P33" s="334"/>
      <c r="Q33" s="337" t="s">
        <v>197</v>
      </c>
      <c r="R33" s="336"/>
      <c r="S33" s="336"/>
      <c r="T33" s="482"/>
      <c r="U33" s="623"/>
      <c r="V33" s="624"/>
      <c r="W33" s="625"/>
      <c r="X33" s="335"/>
      <c r="Y33" s="336"/>
      <c r="Z33" s="334"/>
      <c r="AA33" s="337" t="s">
        <v>197</v>
      </c>
      <c r="AB33" s="336"/>
      <c r="AC33" s="336"/>
      <c r="AD33" s="501"/>
    </row>
    <row r="34" spans="1:30" ht="21" customHeight="1">
      <c r="A34" s="626"/>
      <c r="B34" s="627"/>
      <c r="C34" s="628"/>
      <c r="D34" s="341"/>
      <c r="E34" s="342"/>
      <c r="F34" s="17"/>
      <c r="G34" s="343" t="s">
        <v>197</v>
      </c>
      <c r="H34" s="17"/>
      <c r="I34" s="344"/>
      <c r="J34" s="345"/>
      <c r="K34" s="626"/>
      <c r="L34" s="627"/>
      <c r="M34" s="628"/>
      <c r="N34" s="341"/>
      <c r="O34" s="342"/>
      <c r="P34" s="17"/>
      <c r="Q34" s="343" t="s">
        <v>197</v>
      </c>
      <c r="R34" s="17"/>
      <c r="S34" s="344"/>
      <c r="T34" s="345"/>
      <c r="U34" s="626"/>
      <c r="V34" s="627"/>
      <c r="W34" s="628"/>
      <c r="X34" s="341"/>
      <c r="Y34" s="342"/>
      <c r="Z34" s="17"/>
      <c r="AA34" s="343" t="s">
        <v>197</v>
      </c>
      <c r="AB34" s="481"/>
      <c r="AC34" s="342"/>
      <c r="AD34" s="502"/>
    </row>
    <row r="35" spans="1:30" ht="21" customHeight="1">
      <c r="A35" s="629"/>
      <c r="B35" s="630"/>
      <c r="C35" s="631"/>
      <c r="D35" s="349"/>
      <c r="E35" s="350"/>
      <c r="F35" s="348"/>
      <c r="G35" s="351" t="s">
        <v>197</v>
      </c>
      <c r="H35" s="348"/>
      <c r="I35" s="348"/>
      <c r="J35" s="352"/>
      <c r="K35" s="629"/>
      <c r="L35" s="630"/>
      <c r="M35" s="631"/>
      <c r="N35" s="349"/>
      <c r="O35" s="350"/>
      <c r="P35" s="348"/>
      <c r="Q35" s="351" t="s">
        <v>197</v>
      </c>
      <c r="R35" s="348"/>
      <c r="S35" s="348"/>
      <c r="T35" s="352"/>
      <c r="U35" s="629"/>
      <c r="V35" s="630"/>
      <c r="W35" s="631"/>
      <c r="X35" s="349"/>
      <c r="Y35" s="350"/>
      <c r="Z35" s="348"/>
      <c r="AA35" s="351" t="s">
        <v>197</v>
      </c>
      <c r="AB35" s="350"/>
      <c r="AC35" s="350"/>
      <c r="AD35" s="503"/>
    </row>
    <row r="36" spans="1:30" ht="21" customHeight="1">
      <c r="A36" s="623"/>
      <c r="B36" s="624"/>
      <c r="C36" s="625"/>
      <c r="D36" s="335"/>
      <c r="E36" s="336"/>
      <c r="F36" s="334"/>
      <c r="G36" s="337" t="s">
        <v>197</v>
      </c>
      <c r="H36" s="334"/>
      <c r="I36" s="334"/>
      <c r="J36" s="338"/>
      <c r="K36" s="623"/>
      <c r="L36" s="624"/>
      <c r="M36" s="625"/>
      <c r="N36" s="335"/>
      <c r="O36" s="336"/>
      <c r="P36" s="334"/>
      <c r="Q36" s="337" t="s">
        <v>197</v>
      </c>
      <c r="R36" s="334"/>
      <c r="S36" s="334"/>
      <c r="T36" s="338"/>
      <c r="U36" s="623"/>
      <c r="V36" s="624"/>
      <c r="W36" s="625"/>
      <c r="X36" s="335"/>
      <c r="Y36" s="336"/>
      <c r="Z36" s="334"/>
      <c r="AA36" s="337" t="s">
        <v>197</v>
      </c>
      <c r="AB36" s="336"/>
      <c r="AC36" s="336"/>
      <c r="AD36" s="501"/>
    </row>
    <row r="37" spans="1:30" ht="21" customHeight="1">
      <c r="A37" s="626"/>
      <c r="B37" s="627"/>
      <c r="C37" s="628"/>
      <c r="D37" s="341"/>
      <c r="E37" s="342"/>
      <c r="F37" s="17"/>
      <c r="G37" s="343" t="s">
        <v>197</v>
      </c>
      <c r="H37" s="17"/>
      <c r="I37" s="344"/>
      <c r="J37" s="345"/>
      <c r="K37" s="626"/>
      <c r="L37" s="627"/>
      <c r="M37" s="628"/>
      <c r="N37" s="341"/>
      <c r="O37" s="342"/>
      <c r="P37" s="17"/>
      <c r="Q37" s="343" t="s">
        <v>197</v>
      </c>
      <c r="R37" s="17"/>
      <c r="S37" s="344"/>
      <c r="T37" s="345"/>
      <c r="U37" s="626"/>
      <c r="V37" s="627"/>
      <c r="W37" s="628"/>
      <c r="X37" s="341"/>
      <c r="Y37" s="342"/>
      <c r="Z37" s="17"/>
      <c r="AA37" s="343" t="s">
        <v>197</v>
      </c>
      <c r="AB37" s="481"/>
      <c r="AC37" s="342"/>
      <c r="AD37" s="502"/>
    </row>
    <row r="38" spans="1:30" ht="21" customHeight="1">
      <c r="A38" s="629"/>
      <c r="B38" s="630"/>
      <c r="C38" s="631"/>
      <c r="D38" s="349"/>
      <c r="E38" s="350"/>
      <c r="F38" s="348"/>
      <c r="G38" s="351" t="s">
        <v>197</v>
      </c>
      <c r="H38" s="348"/>
      <c r="I38" s="348"/>
      <c r="J38" s="352"/>
      <c r="K38" s="629"/>
      <c r="L38" s="630"/>
      <c r="M38" s="631"/>
      <c r="N38" s="349"/>
      <c r="O38" s="350"/>
      <c r="P38" s="348"/>
      <c r="Q38" s="351" t="s">
        <v>197</v>
      </c>
      <c r="R38" s="348"/>
      <c r="S38" s="348"/>
      <c r="T38" s="352"/>
      <c r="U38" s="629"/>
      <c r="V38" s="630"/>
      <c r="W38" s="631"/>
      <c r="X38" s="349"/>
      <c r="Y38" s="350"/>
      <c r="Z38" s="348"/>
      <c r="AA38" s="351" t="s">
        <v>197</v>
      </c>
      <c r="AB38" s="350"/>
      <c r="AC38" s="350"/>
      <c r="AD38" s="503"/>
    </row>
    <row r="39" spans="1:30" ht="21" customHeight="1">
      <c r="A39" s="623"/>
      <c r="B39" s="624"/>
      <c r="C39" s="625"/>
      <c r="D39" s="335"/>
      <c r="E39" s="336"/>
      <c r="F39" s="334"/>
      <c r="G39" s="337" t="s">
        <v>197</v>
      </c>
      <c r="H39" s="334"/>
      <c r="I39" s="334"/>
      <c r="J39" s="338"/>
      <c r="K39" s="623"/>
      <c r="L39" s="624"/>
      <c r="M39" s="625"/>
      <c r="N39" s="335"/>
      <c r="O39" s="336"/>
      <c r="P39" s="334"/>
      <c r="Q39" s="337" t="s">
        <v>197</v>
      </c>
      <c r="R39" s="334"/>
      <c r="S39" s="334"/>
      <c r="T39" s="338"/>
      <c r="U39" s="623"/>
      <c r="V39" s="624"/>
      <c r="W39" s="625"/>
      <c r="X39" s="335"/>
      <c r="Y39" s="336"/>
      <c r="Z39" s="334"/>
      <c r="AA39" s="337" t="s">
        <v>197</v>
      </c>
      <c r="AB39" s="336"/>
      <c r="AC39" s="336"/>
      <c r="AD39" s="501"/>
    </row>
    <row r="40" spans="1:30" ht="21" customHeight="1">
      <c r="A40" s="626"/>
      <c r="B40" s="627"/>
      <c r="C40" s="628"/>
      <c r="D40" s="341"/>
      <c r="E40" s="342"/>
      <c r="F40" s="17"/>
      <c r="G40" s="343" t="s">
        <v>197</v>
      </c>
      <c r="H40" s="17"/>
      <c r="I40" s="344"/>
      <c r="J40" s="345"/>
      <c r="K40" s="626"/>
      <c r="L40" s="627"/>
      <c r="M40" s="628"/>
      <c r="N40" s="341"/>
      <c r="O40" s="342"/>
      <c r="P40" s="17"/>
      <c r="Q40" s="343" t="s">
        <v>197</v>
      </c>
      <c r="R40" s="17"/>
      <c r="S40" s="344"/>
      <c r="T40" s="345"/>
      <c r="U40" s="626"/>
      <c r="V40" s="627"/>
      <c r="W40" s="628"/>
      <c r="X40" s="341"/>
      <c r="Y40" s="342"/>
      <c r="Z40" s="17"/>
      <c r="AA40" s="343" t="s">
        <v>197</v>
      </c>
      <c r="AB40" s="481"/>
      <c r="AC40" s="342"/>
      <c r="AD40" s="502"/>
    </row>
    <row r="41" spans="1:30" ht="21" customHeight="1">
      <c r="A41" s="629"/>
      <c r="B41" s="630"/>
      <c r="C41" s="631"/>
      <c r="D41" s="349"/>
      <c r="E41" s="350"/>
      <c r="F41" s="348"/>
      <c r="G41" s="351" t="s">
        <v>197</v>
      </c>
      <c r="H41" s="348"/>
      <c r="I41" s="348"/>
      <c r="J41" s="352"/>
      <c r="K41" s="629"/>
      <c r="L41" s="630"/>
      <c r="M41" s="631"/>
      <c r="N41" s="349"/>
      <c r="O41" s="350"/>
      <c r="P41" s="348"/>
      <c r="Q41" s="351" t="s">
        <v>197</v>
      </c>
      <c r="R41" s="348"/>
      <c r="S41" s="348"/>
      <c r="T41" s="352"/>
      <c r="U41" s="629"/>
      <c r="V41" s="630"/>
      <c r="W41" s="631"/>
      <c r="X41" s="349"/>
      <c r="Y41" s="350"/>
      <c r="Z41" s="348"/>
      <c r="AA41" s="351" t="s">
        <v>197</v>
      </c>
      <c r="AB41" s="350"/>
      <c r="AC41" s="350"/>
      <c r="AD41" s="503"/>
    </row>
    <row r="42" spans="1:30" ht="21" customHeight="1">
      <c r="A42" s="623"/>
      <c r="B42" s="624"/>
      <c r="C42" s="625"/>
      <c r="D42" s="335"/>
      <c r="E42" s="336"/>
      <c r="F42" s="334"/>
      <c r="G42" s="337" t="s">
        <v>197</v>
      </c>
      <c r="H42" s="334"/>
      <c r="I42" s="334"/>
      <c r="J42" s="338"/>
      <c r="K42" s="623"/>
      <c r="L42" s="624"/>
      <c r="M42" s="625"/>
      <c r="N42" s="335"/>
      <c r="O42" s="336"/>
      <c r="P42" s="334"/>
      <c r="Q42" s="337" t="s">
        <v>197</v>
      </c>
      <c r="R42" s="334"/>
      <c r="S42" s="334"/>
      <c r="T42" s="338"/>
      <c r="U42" s="623"/>
      <c r="V42" s="624"/>
      <c r="W42" s="625"/>
      <c r="X42" s="335"/>
      <c r="Y42" s="336"/>
      <c r="Z42" s="334"/>
      <c r="AA42" s="337" t="s">
        <v>197</v>
      </c>
      <c r="AB42" s="336"/>
      <c r="AC42" s="336"/>
      <c r="AD42" s="501"/>
    </row>
    <row r="43" spans="1:30" ht="21" customHeight="1">
      <c r="A43" s="626"/>
      <c r="B43" s="627"/>
      <c r="C43" s="628"/>
      <c r="D43" s="341"/>
      <c r="E43" s="342"/>
      <c r="F43" s="17"/>
      <c r="G43" s="343" t="s">
        <v>197</v>
      </c>
      <c r="H43" s="17"/>
      <c r="I43" s="344"/>
      <c r="J43" s="345"/>
      <c r="K43" s="626"/>
      <c r="L43" s="627"/>
      <c r="M43" s="628"/>
      <c r="N43" s="341"/>
      <c r="O43" s="342"/>
      <c r="P43" s="17"/>
      <c r="Q43" s="343" t="s">
        <v>197</v>
      </c>
      <c r="R43" s="17"/>
      <c r="S43" s="344"/>
      <c r="T43" s="345"/>
      <c r="U43" s="626"/>
      <c r="V43" s="627"/>
      <c r="W43" s="628"/>
      <c r="X43" s="341"/>
      <c r="Y43" s="342"/>
      <c r="Z43" s="17"/>
      <c r="AA43" s="343" t="s">
        <v>197</v>
      </c>
      <c r="AB43" s="481"/>
      <c r="AC43" s="342"/>
      <c r="AD43" s="502"/>
    </row>
    <row r="44" spans="1:30" ht="21" customHeight="1">
      <c r="A44" s="629"/>
      <c r="B44" s="630"/>
      <c r="C44" s="631"/>
      <c r="D44" s="349"/>
      <c r="E44" s="350"/>
      <c r="F44" s="348"/>
      <c r="G44" s="351" t="s">
        <v>197</v>
      </c>
      <c r="H44" s="348"/>
      <c r="I44" s="348"/>
      <c r="J44" s="352"/>
      <c r="K44" s="629"/>
      <c r="L44" s="630"/>
      <c r="M44" s="631"/>
      <c r="N44" s="349"/>
      <c r="O44" s="350"/>
      <c r="P44" s="348"/>
      <c r="Q44" s="351" t="s">
        <v>197</v>
      </c>
      <c r="R44" s="348"/>
      <c r="S44" s="348"/>
      <c r="T44" s="352"/>
      <c r="U44" s="629"/>
      <c r="V44" s="630"/>
      <c r="W44" s="631"/>
      <c r="X44" s="349"/>
      <c r="Y44" s="350"/>
      <c r="Z44" s="348"/>
      <c r="AA44" s="351" t="s">
        <v>197</v>
      </c>
      <c r="AB44" s="350"/>
      <c r="AC44" s="350"/>
      <c r="AD44" s="503"/>
    </row>
    <row r="45" spans="1:30" ht="21" customHeight="1">
      <c r="A45" s="623"/>
      <c r="B45" s="624"/>
      <c r="C45" s="625"/>
      <c r="D45" s="335"/>
      <c r="E45" s="336"/>
      <c r="F45" s="334"/>
      <c r="G45" s="337" t="s">
        <v>197</v>
      </c>
      <c r="H45" s="334"/>
      <c r="I45" s="334"/>
      <c r="J45" s="338"/>
      <c r="K45" s="623"/>
      <c r="L45" s="624"/>
      <c r="M45" s="625"/>
      <c r="N45" s="335"/>
      <c r="O45" s="336"/>
      <c r="P45" s="334"/>
      <c r="Q45" s="337" t="s">
        <v>197</v>
      </c>
      <c r="R45" s="334"/>
      <c r="S45" s="334"/>
      <c r="T45" s="338"/>
      <c r="U45" s="623"/>
      <c r="V45" s="624"/>
      <c r="W45" s="625"/>
      <c r="X45" s="335"/>
      <c r="Y45" s="336"/>
      <c r="Z45" s="334"/>
      <c r="AA45" s="337" t="s">
        <v>197</v>
      </c>
      <c r="AB45" s="336"/>
      <c r="AC45" s="336"/>
      <c r="AD45" s="501"/>
    </row>
    <row r="46" spans="1:30" ht="21" customHeight="1">
      <c r="A46" s="626"/>
      <c r="B46" s="627"/>
      <c r="C46" s="628"/>
      <c r="D46" s="341"/>
      <c r="E46" s="342"/>
      <c r="F46" s="17"/>
      <c r="G46" s="343" t="s">
        <v>197</v>
      </c>
      <c r="H46" s="17"/>
      <c r="I46" s="344"/>
      <c r="J46" s="345"/>
      <c r="K46" s="626"/>
      <c r="L46" s="627"/>
      <c r="M46" s="628"/>
      <c r="N46" s="341"/>
      <c r="O46" s="342"/>
      <c r="P46" s="17"/>
      <c r="Q46" s="343" t="s">
        <v>197</v>
      </c>
      <c r="R46" s="17"/>
      <c r="S46" s="344"/>
      <c r="T46" s="345"/>
      <c r="U46" s="626"/>
      <c r="V46" s="627"/>
      <c r="W46" s="628"/>
      <c r="X46" s="341"/>
      <c r="Y46" s="342"/>
      <c r="Z46" s="17"/>
      <c r="AA46" s="343" t="s">
        <v>197</v>
      </c>
      <c r="AB46" s="481"/>
      <c r="AC46" s="342"/>
      <c r="AD46" s="502"/>
    </row>
    <row r="47" spans="1:30" ht="21" customHeight="1">
      <c r="A47" s="629"/>
      <c r="B47" s="630"/>
      <c r="C47" s="631"/>
      <c r="D47" s="349"/>
      <c r="E47" s="350"/>
      <c r="F47" s="348"/>
      <c r="G47" s="351" t="s">
        <v>197</v>
      </c>
      <c r="H47" s="348"/>
      <c r="I47" s="348"/>
      <c r="J47" s="352"/>
      <c r="K47" s="629"/>
      <c r="L47" s="630"/>
      <c r="M47" s="631"/>
      <c r="N47" s="349"/>
      <c r="O47" s="350"/>
      <c r="P47" s="348"/>
      <c r="Q47" s="351" t="s">
        <v>197</v>
      </c>
      <c r="R47" s="348"/>
      <c r="S47" s="348"/>
      <c r="T47" s="352"/>
      <c r="U47" s="629"/>
      <c r="V47" s="630"/>
      <c r="W47" s="631"/>
      <c r="X47" s="349"/>
      <c r="Y47" s="350"/>
      <c r="Z47" s="348"/>
      <c r="AA47" s="351" t="s">
        <v>197</v>
      </c>
      <c r="AB47" s="350"/>
      <c r="AC47" s="350"/>
      <c r="AD47" s="503"/>
    </row>
    <row r="48" spans="1:30" ht="21" customHeight="1">
      <c r="A48" s="623"/>
      <c r="B48" s="624"/>
      <c r="C48" s="625"/>
      <c r="D48" s="335"/>
      <c r="E48" s="336"/>
      <c r="F48" s="334"/>
      <c r="G48" s="337" t="s">
        <v>197</v>
      </c>
      <c r="H48" s="334"/>
      <c r="I48" s="334"/>
      <c r="J48" s="338"/>
      <c r="K48" s="623"/>
      <c r="L48" s="624"/>
      <c r="M48" s="625"/>
      <c r="N48" s="335"/>
      <c r="O48" s="336"/>
      <c r="P48" s="334"/>
      <c r="Q48" s="337" t="s">
        <v>197</v>
      </c>
      <c r="R48" s="334"/>
      <c r="S48" s="334"/>
      <c r="T48" s="338"/>
      <c r="U48" s="623"/>
      <c r="V48" s="624"/>
      <c r="W48" s="625"/>
      <c r="X48" s="335"/>
      <c r="Y48" s="336"/>
      <c r="Z48" s="334"/>
      <c r="AA48" s="337" t="s">
        <v>197</v>
      </c>
      <c r="AB48" s="336"/>
      <c r="AC48" s="336"/>
      <c r="AD48" s="501"/>
    </row>
    <row r="49" spans="1:30" ht="21" customHeight="1">
      <c r="A49" s="626"/>
      <c r="B49" s="627"/>
      <c r="C49" s="628"/>
      <c r="D49" s="341"/>
      <c r="E49" s="342"/>
      <c r="F49" s="17"/>
      <c r="G49" s="343" t="s">
        <v>197</v>
      </c>
      <c r="H49" s="17"/>
      <c r="I49" s="344"/>
      <c r="J49" s="345"/>
      <c r="K49" s="626"/>
      <c r="L49" s="627"/>
      <c r="M49" s="628"/>
      <c r="N49" s="341"/>
      <c r="O49" s="342"/>
      <c r="P49" s="17"/>
      <c r="Q49" s="343" t="s">
        <v>197</v>
      </c>
      <c r="R49" s="17"/>
      <c r="S49" s="344"/>
      <c r="T49" s="345"/>
      <c r="U49" s="626"/>
      <c r="V49" s="627"/>
      <c r="W49" s="628"/>
      <c r="X49" s="341"/>
      <c r="Y49" s="342"/>
      <c r="Z49" s="17"/>
      <c r="AA49" s="343" t="s">
        <v>197</v>
      </c>
      <c r="AB49" s="481"/>
      <c r="AC49" s="342"/>
      <c r="AD49" s="502"/>
    </row>
    <row r="50" spans="1:30" ht="21" customHeight="1">
      <c r="A50" s="629"/>
      <c r="B50" s="630"/>
      <c r="C50" s="631"/>
      <c r="D50" s="349"/>
      <c r="E50" s="350"/>
      <c r="F50" s="348"/>
      <c r="G50" s="351" t="s">
        <v>197</v>
      </c>
      <c r="H50" s="348"/>
      <c r="I50" s="348"/>
      <c r="J50" s="352"/>
      <c r="K50" s="629"/>
      <c r="L50" s="630"/>
      <c r="M50" s="631"/>
      <c r="N50" s="349"/>
      <c r="O50" s="350"/>
      <c r="P50" s="348"/>
      <c r="Q50" s="351" t="s">
        <v>197</v>
      </c>
      <c r="R50" s="348"/>
      <c r="S50" s="348"/>
      <c r="T50" s="352"/>
      <c r="U50" s="629"/>
      <c r="V50" s="630"/>
      <c r="W50" s="631"/>
      <c r="X50" s="349"/>
      <c r="Y50" s="350"/>
      <c r="Z50" s="348"/>
      <c r="AA50" s="351" t="s">
        <v>197</v>
      </c>
      <c r="AB50" s="348"/>
      <c r="AC50" s="348"/>
      <c r="AD50" s="353"/>
    </row>
    <row r="51" spans="1:30" ht="11.25" customHeight="1">
      <c r="A51" s="333"/>
      <c r="B51" s="334"/>
      <c r="C51" s="334"/>
      <c r="D51" s="334"/>
      <c r="E51" s="334"/>
      <c r="F51" s="334"/>
      <c r="G51" s="354"/>
      <c r="H51" s="334"/>
      <c r="I51" s="334"/>
      <c r="J51" s="334"/>
      <c r="K51" s="334"/>
      <c r="L51" s="334"/>
      <c r="M51" s="334"/>
      <c r="N51" s="334"/>
      <c r="O51" s="334"/>
      <c r="P51" s="334"/>
      <c r="Q51" s="354"/>
      <c r="R51" s="334"/>
      <c r="S51" s="334"/>
      <c r="T51" s="334"/>
      <c r="U51" s="334"/>
      <c r="V51" s="334"/>
      <c r="W51" s="334"/>
      <c r="X51" s="334"/>
      <c r="Y51" s="334"/>
      <c r="Z51" s="334"/>
      <c r="AA51" s="354"/>
      <c r="AB51" s="334"/>
      <c r="AC51" s="334"/>
      <c r="AD51" s="339"/>
    </row>
    <row r="52" spans="1:30" ht="27" customHeight="1">
      <c r="A52" s="340"/>
      <c r="B52" s="635" t="s">
        <v>185</v>
      </c>
      <c r="C52" s="635"/>
      <c r="D52" s="635"/>
      <c r="E52" s="413"/>
      <c r="F52" s="414"/>
      <c r="G52" s="414"/>
      <c r="H52" s="414"/>
      <c r="I52" s="414"/>
      <c r="J52" s="415"/>
      <c r="K52" s="416"/>
      <c r="L52" s="635" t="s">
        <v>186</v>
      </c>
      <c r="M52" s="635"/>
      <c r="N52" s="635"/>
      <c r="O52" s="413" t="s">
        <v>299</v>
      </c>
      <c r="P52" s="414"/>
      <c r="Q52" s="414"/>
      <c r="R52" s="414"/>
      <c r="S52" s="414"/>
      <c r="T52" s="415"/>
      <c r="U52" s="416"/>
      <c r="V52" s="416"/>
      <c r="W52" s="416"/>
      <c r="X52" s="639" t="s">
        <v>208</v>
      </c>
      <c r="Y52" s="640"/>
      <c r="Z52" s="641"/>
      <c r="AA52" s="642"/>
      <c r="AB52" s="642"/>
      <c r="AC52" s="642"/>
      <c r="AD52" s="643"/>
    </row>
    <row r="53" spans="1:30" ht="27" customHeight="1">
      <c r="A53" s="340"/>
      <c r="B53" s="635" t="s">
        <v>187</v>
      </c>
      <c r="C53" s="635"/>
      <c r="D53" s="635"/>
      <c r="E53" s="402"/>
      <c r="F53" s="402"/>
      <c r="G53" s="414"/>
      <c r="H53" s="414"/>
      <c r="I53" s="414"/>
      <c r="J53" s="415"/>
      <c r="K53" s="416"/>
      <c r="L53" s="635" t="s">
        <v>188</v>
      </c>
      <c r="M53" s="635"/>
      <c r="N53" s="635"/>
      <c r="O53" s="413" t="s">
        <v>300</v>
      </c>
      <c r="P53" s="414"/>
      <c r="Q53" s="414"/>
      <c r="R53" s="414"/>
      <c r="S53" s="414"/>
      <c r="T53" s="415"/>
      <c r="U53" s="416"/>
      <c r="V53" s="416"/>
      <c r="W53" s="416"/>
      <c r="X53" s="639" t="s">
        <v>211</v>
      </c>
      <c r="Y53" s="640"/>
      <c r="Z53" s="641"/>
      <c r="AA53" s="642"/>
      <c r="AB53" s="642"/>
      <c r="AC53" s="642"/>
      <c r="AD53" s="643"/>
    </row>
    <row r="54" spans="1:30" ht="27" customHeight="1">
      <c r="A54" s="340"/>
      <c r="B54" s="635" t="s">
        <v>189</v>
      </c>
      <c r="C54" s="635"/>
      <c r="D54" s="635"/>
      <c r="E54" s="414"/>
      <c r="F54" s="414"/>
      <c r="G54" s="414"/>
      <c r="H54" s="414"/>
      <c r="I54" s="414"/>
      <c r="J54" s="415"/>
      <c r="K54" s="416"/>
      <c r="L54" s="635" t="s">
        <v>190</v>
      </c>
      <c r="M54" s="635"/>
      <c r="N54" s="635"/>
      <c r="O54" s="413" t="s">
        <v>264</v>
      </c>
      <c r="P54" s="414"/>
      <c r="Q54" s="414"/>
      <c r="R54" s="414"/>
      <c r="S54" s="414"/>
      <c r="T54" s="415"/>
      <c r="U54" s="416"/>
      <c r="V54" s="416"/>
      <c r="W54" s="416"/>
      <c r="X54" s="639" t="s">
        <v>209</v>
      </c>
      <c r="Y54" s="640"/>
      <c r="Z54" s="641"/>
      <c r="AA54" s="642"/>
      <c r="AB54" s="642"/>
      <c r="AC54" s="642"/>
      <c r="AD54" s="643"/>
    </row>
    <row r="55" spans="1:30" ht="27" customHeight="1">
      <c r="A55" s="340"/>
      <c r="B55" s="635"/>
      <c r="C55" s="635"/>
      <c r="D55" s="635"/>
      <c r="E55" s="414"/>
      <c r="F55" s="414"/>
      <c r="G55" s="414"/>
      <c r="H55" s="414"/>
      <c r="I55" s="414"/>
      <c r="J55" s="415"/>
      <c r="K55" s="416"/>
      <c r="L55" s="635"/>
      <c r="M55" s="635"/>
      <c r="N55" s="635"/>
      <c r="O55" s="387" t="s">
        <v>302</v>
      </c>
      <c r="P55" s="414"/>
      <c r="Q55" s="414"/>
      <c r="R55" s="414"/>
      <c r="S55" s="414"/>
      <c r="T55" s="415"/>
      <c r="U55" s="416"/>
      <c r="V55" s="416"/>
      <c r="W55" s="416"/>
      <c r="X55" s="639"/>
      <c r="Y55" s="640"/>
      <c r="Z55" s="641"/>
      <c r="AA55" s="642"/>
      <c r="AB55" s="642"/>
      <c r="AC55" s="642"/>
      <c r="AD55" s="643"/>
    </row>
    <row r="56" spans="1:30" ht="27" customHeight="1">
      <c r="A56" s="340"/>
      <c r="B56" s="635" t="s">
        <v>191</v>
      </c>
      <c r="C56" s="635"/>
      <c r="D56" s="635"/>
      <c r="E56" s="413"/>
      <c r="F56" s="414"/>
      <c r="G56" s="414"/>
      <c r="H56" s="414"/>
      <c r="I56" s="414"/>
      <c r="J56" s="415"/>
      <c r="K56" s="416"/>
      <c r="L56" s="635" t="s">
        <v>191</v>
      </c>
      <c r="M56" s="635"/>
      <c r="N56" s="635"/>
      <c r="O56" s="413" t="s">
        <v>306</v>
      </c>
      <c r="P56" s="414"/>
      <c r="Q56" s="414"/>
      <c r="R56" s="414"/>
      <c r="S56" s="414"/>
      <c r="T56" s="415"/>
      <c r="U56" s="416"/>
      <c r="V56" s="416"/>
      <c r="W56" s="416"/>
      <c r="X56" s="639" t="s">
        <v>191</v>
      </c>
      <c r="Y56" s="640"/>
      <c r="Z56" s="641"/>
      <c r="AA56" s="642"/>
      <c r="AB56" s="642"/>
      <c r="AC56" s="642"/>
      <c r="AD56" s="643"/>
    </row>
    <row r="57" spans="1:30" ht="12" customHeight="1">
      <c r="A57" s="347"/>
      <c r="B57" s="348"/>
      <c r="C57" s="348"/>
      <c r="D57" s="348"/>
      <c r="E57" s="348"/>
      <c r="F57" s="348"/>
      <c r="G57" s="360"/>
      <c r="H57" s="348"/>
      <c r="I57" s="348"/>
      <c r="J57" s="348"/>
      <c r="K57" s="348"/>
      <c r="L57" s="348"/>
      <c r="M57" s="348"/>
      <c r="N57" s="348"/>
      <c r="O57" s="348"/>
      <c r="P57" s="348"/>
      <c r="Q57" s="360"/>
      <c r="R57" s="348"/>
      <c r="S57" s="348"/>
      <c r="T57" s="348"/>
      <c r="U57" s="348"/>
      <c r="V57" s="348"/>
      <c r="W57" s="348"/>
      <c r="X57" s="348"/>
      <c r="Y57" s="348"/>
      <c r="Z57" s="348"/>
      <c r="AA57" s="360"/>
      <c r="AB57" s="348"/>
      <c r="AC57" s="348"/>
      <c r="AD57" s="353"/>
    </row>
    <row r="58" spans="1:30" ht="24.75" customHeight="1">
      <c r="A58" s="644" t="str">
        <f>A1</f>
        <v>第3回宮古地区大会３・４年生大会第44回新報児童オリンピックU-１０地区大会</v>
      </c>
      <c r="B58" s="644"/>
      <c r="C58" s="644"/>
      <c r="D58" s="644"/>
      <c r="E58" s="644"/>
      <c r="F58" s="644"/>
      <c r="G58" s="644"/>
      <c r="H58" s="644"/>
      <c r="I58" s="644"/>
      <c r="J58" s="644"/>
      <c r="K58" s="644"/>
      <c r="L58" s="644"/>
      <c r="M58" s="644"/>
      <c r="N58" s="644"/>
      <c r="O58" s="644"/>
      <c r="P58" s="644"/>
      <c r="Q58" s="644"/>
      <c r="R58" s="644"/>
      <c r="S58" s="644"/>
      <c r="T58" s="644"/>
      <c r="U58" s="644"/>
      <c r="V58" s="644"/>
      <c r="W58" s="644"/>
      <c r="X58" s="644"/>
      <c r="Y58" s="644"/>
      <c r="Z58" s="644"/>
      <c r="AA58" s="644"/>
      <c r="AB58" s="644"/>
      <c r="AC58" s="644"/>
      <c r="AD58" s="644"/>
    </row>
    <row r="59" spans="1:30" ht="24.75" customHeight="1">
      <c r="A59" s="644" t="str">
        <f>A2</f>
        <v>対戦結果一覧表</v>
      </c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</row>
    <row r="60" spans="1:30" s="285" customFormat="1" ht="21" customHeight="1">
      <c r="A60" s="325"/>
      <c r="B60" s="326"/>
      <c r="C60" s="327" t="s">
        <v>192</v>
      </c>
      <c r="D60" s="325" t="str">
        <f>D3</f>
        <v>令和6年5月19日(日)</v>
      </c>
      <c r="E60" s="326"/>
      <c r="F60" s="326"/>
      <c r="G60" s="328"/>
      <c r="H60" s="326"/>
      <c r="I60" s="327"/>
      <c r="J60" s="505" t="s">
        <v>182</v>
      </c>
      <c r="K60" s="506" t="str">
        <f>K3</f>
        <v>男子：砂川小学校　　　　　女子：東小学校</v>
      </c>
      <c r="L60" s="326"/>
      <c r="M60" s="326"/>
      <c r="N60" s="506"/>
      <c r="O60" s="326"/>
      <c r="P60" s="326"/>
      <c r="Q60" s="328"/>
      <c r="R60" s="326"/>
      <c r="S60" s="326"/>
      <c r="T60" s="327"/>
      <c r="U60" s="326"/>
      <c r="V60" s="326"/>
      <c r="W60" s="326"/>
      <c r="X60" s="326"/>
      <c r="Y60" s="326"/>
      <c r="Z60" s="326"/>
      <c r="AA60" s="328"/>
      <c r="AB60" s="326"/>
      <c r="AC60" s="326"/>
      <c r="AD60" s="327" t="s">
        <v>193</v>
      </c>
    </row>
    <row r="61" spans="1:30" s="285" customFormat="1" ht="18" customHeight="1">
      <c r="A61" s="645" t="s">
        <v>22</v>
      </c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646"/>
      <c r="Y61" s="646"/>
      <c r="Z61" s="646"/>
      <c r="AA61" s="646"/>
      <c r="AB61" s="646"/>
      <c r="AC61" s="646"/>
      <c r="AD61" s="647"/>
    </row>
    <row r="62" spans="1:30" ht="18" customHeight="1">
      <c r="A62" s="636" t="s">
        <v>183</v>
      </c>
      <c r="B62" s="637"/>
      <c r="C62" s="638"/>
      <c r="D62" s="329" t="s">
        <v>184</v>
      </c>
      <c r="E62" s="331" t="s">
        <v>196</v>
      </c>
      <c r="F62" s="523" t="s">
        <v>147</v>
      </c>
      <c r="G62" s="523"/>
      <c r="H62" s="523"/>
      <c r="I62" s="331" t="s">
        <v>196</v>
      </c>
      <c r="J62" s="332" t="s">
        <v>184</v>
      </c>
      <c r="K62" s="636" t="s">
        <v>183</v>
      </c>
      <c r="L62" s="637"/>
      <c r="M62" s="638"/>
      <c r="N62" s="329" t="s">
        <v>184</v>
      </c>
      <c r="O62" s="331" t="s">
        <v>196</v>
      </c>
      <c r="P62" s="523" t="s">
        <v>147</v>
      </c>
      <c r="Q62" s="523"/>
      <c r="R62" s="523"/>
      <c r="S62" s="331" t="s">
        <v>196</v>
      </c>
      <c r="T62" s="332" t="s">
        <v>184</v>
      </c>
      <c r="U62" s="636" t="s">
        <v>183</v>
      </c>
      <c r="V62" s="637"/>
      <c r="W62" s="638"/>
      <c r="X62" s="329" t="s">
        <v>184</v>
      </c>
      <c r="Y62" s="331" t="s">
        <v>196</v>
      </c>
      <c r="Z62" s="523" t="s">
        <v>147</v>
      </c>
      <c r="AA62" s="523"/>
      <c r="AB62" s="523"/>
      <c r="AC62" s="331" t="s">
        <v>196</v>
      </c>
      <c r="AD62" s="330" t="s">
        <v>184</v>
      </c>
    </row>
    <row r="63" spans="1:30" ht="21" customHeight="1">
      <c r="A63" s="623" t="s">
        <v>217</v>
      </c>
      <c r="B63" s="624"/>
      <c r="C63" s="625"/>
      <c r="D63" s="335"/>
      <c r="E63" s="336"/>
      <c r="F63" s="334">
        <v>17</v>
      </c>
      <c r="G63" s="337" t="s">
        <v>197</v>
      </c>
      <c r="H63" s="336">
        <v>15</v>
      </c>
      <c r="I63" s="336"/>
      <c r="J63" s="482"/>
      <c r="K63" s="623" t="s">
        <v>216</v>
      </c>
      <c r="L63" s="624"/>
      <c r="M63" s="625"/>
      <c r="N63" s="335"/>
      <c r="O63" s="336"/>
      <c r="P63" s="334">
        <v>15</v>
      </c>
      <c r="Q63" s="337" t="s">
        <v>197</v>
      </c>
      <c r="R63" s="336">
        <v>4</v>
      </c>
      <c r="S63" s="336"/>
      <c r="T63" s="482"/>
      <c r="U63" s="623"/>
      <c r="V63" s="624"/>
      <c r="W63" s="625"/>
      <c r="X63" s="335"/>
      <c r="Y63" s="336"/>
      <c r="Z63" s="334"/>
      <c r="AA63" s="337" t="s">
        <v>197</v>
      </c>
      <c r="AB63" s="334"/>
      <c r="AC63" s="334"/>
      <c r="AD63" s="339"/>
    </row>
    <row r="64" spans="1:30" ht="21" customHeight="1">
      <c r="A64" s="626"/>
      <c r="B64" s="627"/>
      <c r="C64" s="628"/>
      <c r="D64" s="341" t="s">
        <v>265</v>
      </c>
      <c r="E64" s="342">
        <v>2</v>
      </c>
      <c r="F64" s="17">
        <v>15</v>
      </c>
      <c r="G64" s="343" t="s">
        <v>197</v>
      </c>
      <c r="H64" s="481">
        <v>9</v>
      </c>
      <c r="I64" s="342">
        <v>0</v>
      </c>
      <c r="J64" s="483" t="s">
        <v>266</v>
      </c>
      <c r="K64" s="626"/>
      <c r="L64" s="627"/>
      <c r="M64" s="628"/>
      <c r="N64" s="341" t="s">
        <v>242</v>
      </c>
      <c r="O64" s="342">
        <v>2</v>
      </c>
      <c r="P64" s="17">
        <v>15</v>
      </c>
      <c r="Q64" s="343" t="s">
        <v>197</v>
      </c>
      <c r="R64" s="481">
        <v>2</v>
      </c>
      <c r="S64" s="342">
        <v>0</v>
      </c>
      <c r="T64" s="483" t="s">
        <v>282</v>
      </c>
      <c r="U64" s="626"/>
      <c r="V64" s="627"/>
      <c r="W64" s="628"/>
      <c r="X64" s="341"/>
      <c r="Y64" s="342"/>
      <c r="Z64" s="17"/>
      <c r="AA64" s="343" t="s">
        <v>197</v>
      </c>
      <c r="AB64" s="17"/>
      <c r="AC64" s="344"/>
      <c r="AD64" s="346"/>
    </row>
    <row r="65" spans="1:30" ht="21" customHeight="1">
      <c r="A65" s="629"/>
      <c r="B65" s="630"/>
      <c r="C65" s="631"/>
      <c r="D65" s="349"/>
      <c r="E65" s="350"/>
      <c r="F65" s="348"/>
      <c r="G65" s="351" t="s">
        <v>197</v>
      </c>
      <c r="H65" s="350"/>
      <c r="I65" s="350"/>
      <c r="J65" s="484"/>
      <c r="K65" s="629"/>
      <c r="L65" s="630"/>
      <c r="M65" s="631"/>
      <c r="N65" s="349"/>
      <c r="O65" s="350"/>
      <c r="P65" s="348"/>
      <c r="Q65" s="351" t="s">
        <v>197</v>
      </c>
      <c r="R65" s="350"/>
      <c r="S65" s="350"/>
      <c r="T65" s="484"/>
      <c r="U65" s="629"/>
      <c r="V65" s="630"/>
      <c r="W65" s="631"/>
      <c r="X65" s="349"/>
      <c r="Y65" s="350"/>
      <c r="Z65" s="348"/>
      <c r="AA65" s="351" t="s">
        <v>197</v>
      </c>
      <c r="AB65" s="348"/>
      <c r="AC65" s="348"/>
      <c r="AD65" s="353"/>
    </row>
    <row r="66" spans="1:30" ht="21" customHeight="1">
      <c r="A66" s="623" t="s">
        <v>251</v>
      </c>
      <c r="B66" s="624"/>
      <c r="C66" s="625"/>
      <c r="D66" s="335"/>
      <c r="E66" s="336"/>
      <c r="F66" s="334">
        <v>15</v>
      </c>
      <c r="G66" s="337" t="s">
        <v>197</v>
      </c>
      <c r="H66" s="336">
        <v>5</v>
      </c>
      <c r="I66" s="336"/>
      <c r="J66" s="482"/>
      <c r="K66" s="623" t="s">
        <v>243</v>
      </c>
      <c r="L66" s="624"/>
      <c r="M66" s="625"/>
      <c r="N66" s="335"/>
      <c r="O66" s="336"/>
      <c r="P66" s="334">
        <v>15</v>
      </c>
      <c r="Q66" s="337" t="s">
        <v>197</v>
      </c>
      <c r="R66" s="336">
        <v>11</v>
      </c>
      <c r="S66" s="336"/>
      <c r="T66" s="482"/>
      <c r="U66" s="623"/>
      <c r="V66" s="624"/>
      <c r="W66" s="625"/>
      <c r="X66" s="335"/>
      <c r="Y66" s="336"/>
      <c r="Z66" s="334"/>
      <c r="AA66" s="337" t="s">
        <v>197</v>
      </c>
      <c r="AB66" s="334"/>
      <c r="AC66" s="334"/>
      <c r="AD66" s="339"/>
    </row>
    <row r="67" spans="1:30" ht="21" customHeight="1">
      <c r="A67" s="626"/>
      <c r="B67" s="627"/>
      <c r="C67" s="628"/>
      <c r="D67" s="341" t="s">
        <v>263</v>
      </c>
      <c r="E67" s="342">
        <v>2</v>
      </c>
      <c r="F67" s="485">
        <v>15</v>
      </c>
      <c r="G67" s="343" t="s">
        <v>197</v>
      </c>
      <c r="H67" s="486">
        <v>7</v>
      </c>
      <c r="I67" s="342">
        <v>0</v>
      </c>
      <c r="J67" s="483" t="s">
        <v>266</v>
      </c>
      <c r="K67" s="626"/>
      <c r="L67" s="627"/>
      <c r="M67" s="628"/>
      <c r="N67" s="341" t="s">
        <v>294</v>
      </c>
      <c r="O67" s="342">
        <v>2</v>
      </c>
      <c r="P67" s="485">
        <v>15</v>
      </c>
      <c r="Q67" s="343" t="s">
        <v>197</v>
      </c>
      <c r="R67" s="481">
        <v>4</v>
      </c>
      <c r="S67" s="342">
        <v>0</v>
      </c>
      <c r="T67" s="483" t="s">
        <v>264</v>
      </c>
      <c r="U67" s="626"/>
      <c r="V67" s="627"/>
      <c r="W67" s="628"/>
      <c r="X67" s="341"/>
      <c r="Y67" s="342"/>
      <c r="Z67" s="17"/>
      <c r="AA67" s="343" t="s">
        <v>197</v>
      </c>
      <c r="AB67" s="17"/>
      <c r="AC67" s="344"/>
      <c r="AD67" s="346"/>
    </row>
    <row r="68" spans="1:30" ht="21" customHeight="1">
      <c r="A68" s="629"/>
      <c r="B68" s="630"/>
      <c r="C68" s="631"/>
      <c r="D68" s="349"/>
      <c r="E68" s="350"/>
      <c r="F68" s="348"/>
      <c r="G68" s="351" t="s">
        <v>197</v>
      </c>
      <c r="H68" s="350"/>
      <c r="I68" s="350"/>
      <c r="J68" s="484"/>
      <c r="K68" s="629"/>
      <c r="L68" s="630"/>
      <c r="M68" s="631"/>
      <c r="N68" s="349"/>
      <c r="O68" s="350"/>
      <c r="P68" s="348"/>
      <c r="Q68" s="351" t="s">
        <v>197</v>
      </c>
      <c r="R68" s="350"/>
      <c r="S68" s="350"/>
      <c r="T68" s="484"/>
      <c r="U68" s="629"/>
      <c r="V68" s="630"/>
      <c r="W68" s="631"/>
      <c r="X68" s="349"/>
      <c r="Y68" s="350"/>
      <c r="Z68" s="348"/>
      <c r="AA68" s="351" t="s">
        <v>197</v>
      </c>
      <c r="AB68" s="348"/>
      <c r="AC68" s="348"/>
      <c r="AD68" s="353"/>
    </row>
    <row r="69" spans="1:30" ht="21" customHeight="1">
      <c r="A69" s="623" t="s">
        <v>270</v>
      </c>
      <c r="B69" s="624"/>
      <c r="C69" s="625"/>
      <c r="D69" s="335"/>
      <c r="E69" s="336"/>
      <c r="F69" s="334">
        <v>8</v>
      </c>
      <c r="G69" s="337" t="s">
        <v>197</v>
      </c>
      <c r="H69" s="336">
        <v>15</v>
      </c>
      <c r="I69" s="336"/>
      <c r="J69" s="482"/>
      <c r="K69" s="623" t="s">
        <v>227</v>
      </c>
      <c r="L69" s="624"/>
      <c r="M69" s="625"/>
      <c r="N69" s="335"/>
      <c r="O69" s="336"/>
      <c r="P69" s="334">
        <v>15</v>
      </c>
      <c r="Q69" s="337" t="s">
        <v>197</v>
      </c>
      <c r="R69" s="336">
        <v>2</v>
      </c>
      <c r="S69" s="336"/>
      <c r="T69" s="482"/>
      <c r="U69" s="623"/>
      <c r="V69" s="624"/>
      <c r="W69" s="625"/>
      <c r="X69" s="335"/>
      <c r="Y69" s="336"/>
      <c r="Z69" s="334"/>
      <c r="AA69" s="337" t="s">
        <v>197</v>
      </c>
      <c r="AB69" s="334"/>
      <c r="AC69" s="334"/>
      <c r="AD69" s="339"/>
    </row>
    <row r="70" spans="1:30" ht="21" customHeight="1">
      <c r="A70" s="626"/>
      <c r="B70" s="627"/>
      <c r="C70" s="628"/>
      <c r="D70" s="341" t="s">
        <v>263</v>
      </c>
      <c r="E70" s="342">
        <v>2</v>
      </c>
      <c r="F70" s="485">
        <v>15</v>
      </c>
      <c r="G70" s="343" t="s">
        <v>197</v>
      </c>
      <c r="H70" s="481">
        <v>13</v>
      </c>
      <c r="I70" s="487">
        <v>1</v>
      </c>
      <c r="J70" s="488" t="s">
        <v>265</v>
      </c>
      <c r="K70" s="626"/>
      <c r="L70" s="627"/>
      <c r="M70" s="628"/>
      <c r="N70" s="341" t="s">
        <v>242</v>
      </c>
      <c r="O70" s="342">
        <v>2</v>
      </c>
      <c r="P70" s="485">
        <v>15</v>
      </c>
      <c r="Q70" s="343" t="s">
        <v>197</v>
      </c>
      <c r="R70" s="481">
        <v>4</v>
      </c>
      <c r="S70" s="342">
        <v>0</v>
      </c>
      <c r="T70" s="483" t="s">
        <v>294</v>
      </c>
      <c r="U70" s="626"/>
      <c r="V70" s="627"/>
      <c r="W70" s="628"/>
      <c r="X70" s="341"/>
      <c r="Y70" s="342"/>
      <c r="Z70" s="17"/>
      <c r="AA70" s="343" t="s">
        <v>197</v>
      </c>
      <c r="AB70" s="17"/>
      <c r="AC70" s="344"/>
      <c r="AD70" s="346"/>
    </row>
    <row r="71" spans="1:30" ht="21" customHeight="1">
      <c r="A71" s="629"/>
      <c r="B71" s="630"/>
      <c r="C71" s="631"/>
      <c r="D71" s="349"/>
      <c r="E71" s="350"/>
      <c r="F71" s="348">
        <v>15</v>
      </c>
      <c r="G71" s="351" t="s">
        <v>197</v>
      </c>
      <c r="H71" s="350">
        <v>11</v>
      </c>
      <c r="I71" s="489"/>
      <c r="J71" s="490"/>
      <c r="K71" s="629"/>
      <c r="L71" s="630"/>
      <c r="M71" s="631"/>
      <c r="N71" s="349"/>
      <c r="O71" s="350"/>
      <c r="P71" s="348"/>
      <c r="Q71" s="351" t="s">
        <v>197</v>
      </c>
      <c r="R71" s="350"/>
      <c r="S71" s="350"/>
      <c r="T71" s="484"/>
      <c r="U71" s="629"/>
      <c r="V71" s="630"/>
      <c r="W71" s="631"/>
      <c r="X71" s="349"/>
      <c r="Y71" s="350"/>
      <c r="Z71" s="348"/>
      <c r="AA71" s="351" t="s">
        <v>197</v>
      </c>
      <c r="AB71" s="348"/>
      <c r="AC71" s="348"/>
      <c r="AD71" s="353"/>
    </row>
    <row r="72" spans="1:30" ht="21" customHeight="1">
      <c r="A72" s="623"/>
      <c r="B72" s="624"/>
      <c r="C72" s="625"/>
      <c r="D72" s="335"/>
      <c r="E72" s="336"/>
      <c r="F72" s="334"/>
      <c r="G72" s="337" t="s">
        <v>197</v>
      </c>
      <c r="H72" s="336"/>
      <c r="I72" s="491"/>
      <c r="J72" s="492"/>
      <c r="K72" s="623" t="s">
        <v>244</v>
      </c>
      <c r="L72" s="624"/>
      <c r="M72" s="625"/>
      <c r="N72" s="335"/>
      <c r="O72" s="336"/>
      <c r="P72" s="334">
        <v>15</v>
      </c>
      <c r="Q72" s="337" t="s">
        <v>197</v>
      </c>
      <c r="R72" s="336">
        <v>10</v>
      </c>
      <c r="S72" s="336"/>
      <c r="T72" s="482"/>
      <c r="U72" s="623"/>
      <c r="V72" s="624"/>
      <c r="W72" s="625"/>
      <c r="X72" s="335"/>
      <c r="Y72" s="336"/>
      <c r="Z72" s="334"/>
      <c r="AA72" s="337" t="s">
        <v>197</v>
      </c>
      <c r="AB72" s="334"/>
      <c r="AC72" s="334"/>
      <c r="AD72" s="339"/>
    </row>
    <row r="73" spans="1:30" ht="21" customHeight="1">
      <c r="A73" s="626"/>
      <c r="B73" s="627"/>
      <c r="C73" s="628"/>
      <c r="D73" s="341"/>
      <c r="E73" s="342"/>
      <c r="F73" s="17"/>
      <c r="G73" s="343" t="s">
        <v>197</v>
      </c>
      <c r="H73" s="481"/>
      <c r="I73" s="487"/>
      <c r="J73" s="488"/>
      <c r="K73" s="626"/>
      <c r="L73" s="627"/>
      <c r="M73" s="628"/>
      <c r="N73" s="341" t="s">
        <v>282</v>
      </c>
      <c r="O73" s="342">
        <v>2</v>
      </c>
      <c r="P73" s="485">
        <v>11</v>
      </c>
      <c r="Q73" s="343" t="s">
        <v>197</v>
      </c>
      <c r="R73" s="481">
        <v>15</v>
      </c>
      <c r="S73" s="342">
        <v>1</v>
      </c>
      <c r="T73" s="483" t="s">
        <v>264</v>
      </c>
      <c r="U73" s="626"/>
      <c r="V73" s="627"/>
      <c r="W73" s="628"/>
      <c r="X73" s="341"/>
      <c r="Y73" s="342"/>
      <c r="Z73" s="17"/>
      <c r="AA73" s="343" t="s">
        <v>197</v>
      </c>
      <c r="AB73" s="17"/>
      <c r="AC73" s="344"/>
      <c r="AD73" s="346"/>
    </row>
    <row r="74" spans="1:30" ht="21" customHeight="1">
      <c r="A74" s="629"/>
      <c r="B74" s="630"/>
      <c r="C74" s="631"/>
      <c r="D74" s="349"/>
      <c r="E74" s="350"/>
      <c r="F74" s="348"/>
      <c r="G74" s="351" t="s">
        <v>197</v>
      </c>
      <c r="H74" s="350"/>
      <c r="I74" s="489"/>
      <c r="J74" s="490"/>
      <c r="K74" s="629"/>
      <c r="L74" s="630"/>
      <c r="M74" s="631"/>
      <c r="N74" s="349"/>
      <c r="O74" s="350"/>
      <c r="P74" s="348">
        <v>15</v>
      </c>
      <c r="Q74" s="351" t="s">
        <v>197</v>
      </c>
      <c r="R74" s="350">
        <v>12</v>
      </c>
      <c r="S74" s="350"/>
      <c r="T74" s="484"/>
      <c r="U74" s="629"/>
      <c r="V74" s="630"/>
      <c r="W74" s="631"/>
      <c r="X74" s="349"/>
      <c r="Y74" s="350"/>
      <c r="Z74" s="348"/>
      <c r="AA74" s="351" t="s">
        <v>197</v>
      </c>
      <c r="AB74" s="348"/>
      <c r="AC74" s="348"/>
      <c r="AD74" s="353"/>
    </row>
    <row r="75" spans="1:30" ht="21" customHeight="1">
      <c r="A75" s="623"/>
      <c r="B75" s="624"/>
      <c r="C75" s="625"/>
      <c r="D75" s="335"/>
      <c r="E75" s="336"/>
      <c r="F75" s="334"/>
      <c r="G75" s="337" t="s">
        <v>197</v>
      </c>
      <c r="H75" s="334"/>
      <c r="I75" s="334"/>
      <c r="J75" s="338"/>
      <c r="K75" s="623"/>
      <c r="L75" s="624"/>
      <c r="M75" s="625"/>
      <c r="N75" s="335"/>
      <c r="O75" s="336"/>
      <c r="P75" s="334"/>
      <c r="Q75" s="337" t="s">
        <v>197</v>
      </c>
      <c r="R75" s="334"/>
      <c r="S75" s="334"/>
      <c r="T75" s="338"/>
      <c r="U75" s="623"/>
      <c r="V75" s="624"/>
      <c r="W75" s="625"/>
      <c r="X75" s="335"/>
      <c r="Y75" s="336"/>
      <c r="Z75" s="334"/>
      <c r="AA75" s="337" t="s">
        <v>197</v>
      </c>
      <c r="AB75" s="334"/>
      <c r="AC75" s="334"/>
      <c r="AD75" s="339"/>
    </row>
    <row r="76" spans="1:30" ht="21" customHeight="1">
      <c r="A76" s="626"/>
      <c r="B76" s="627"/>
      <c r="C76" s="628"/>
      <c r="D76" s="341"/>
      <c r="E76" s="342"/>
      <c r="F76" s="17"/>
      <c r="G76" s="343" t="s">
        <v>197</v>
      </c>
      <c r="H76" s="17"/>
      <c r="I76" s="344"/>
      <c r="J76" s="345"/>
      <c r="K76" s="626"/>
      <c r="L76" s="627"/>
      <c r="M76" s="628"/>
      <c r="N76" s="341"/>
      <c r="O76" s="342"/>
      <c r="P76" s="17"/>
      <c r="Q76" s="343" t="s">
        <v>197</v>
      </c>
      <c r="R76" s="17"/>
      <c r="S76" s="344"/>
      <c r="T76" s="345"/>
      <c r="U76" s="626"/>
      <c r="V76" s="627"/>
      <c r="W76" s="628"/>
      <c r="X76" s="341"/>
      <c r="Y76" s="342"/>
      <c r="Z76" s="17"/>
      <c r="AA76" s="343" t="s">
        <v>197</v>
      </c>
      <c r="AB76" s="17"/>
      <c r="AC76" s="344"/>
      <c r="AD76" s="346"/>
    </row>
    <row r="77" spans="1:30" ht="21" customHeight="1">
      <c r="A77" s="629"/>
      <c r="B77" s="630"/>
      <c r="C77" s="631"/>
      <c r="D77" s="349"/>
      <c r="E77" s="350"/>
      <c r="F77" s="348"/>
      <c r="G77" s="351" t="s">
        <v>197</v>
      </c>
      <c r="H77" s="348"/>
      <c r="I77" s="348"/>
      <c r="J77" s="352"/>
      <c r="K77" s="629"/>
      <c r="L77" s="630"/>
      <c r="M77" s="631"/>
      <c r="N77" s="349"/>
      <c r="O77" s="350"/>
      <c r="P77" s="348"/>
      <c r="Q77" s="351" t="s">
        <v>197</v>
      </c>
      <c r="R77" s="348"/>
      <c r="S77" s="348"/>
      <c r="T77" s="352"/>
      <c r="U77" s="629"/>
      <c r="V77" s="630"/>
      <c r="W77" s="631"/>
      <c r="X77" s="349"/>
      <c r="Y77" s="350"/>
      <c r="Z77" s="348"/>
      <c r="AA77" s="351" t="s">
        <v>197</v>
      </c>
      <c r="AB77" s="348"/>
      <c r="AC77" s="348"/>
      <c r="AD77" s="353"/>
    </row>
    <row r="78" spans="1:30" ht="21" customHeight="1">
      <c r="A78" s="498"/>
      <c r="B78" s="494"/>
      <c r="C78" s="494"/>
      <c r="D78" s="615" t="s">
        <v>246</v>
      </c>
      <c r="E78" s="615"/>
      <c r="F78" s="615"/>
      <c r="G78" s="615"/>
      <c r="H78" s="615"/>
      <c r="I78" s="615"/>
      <c r="J78" s="616"/>
      <c r="K78" s="493"/>
      <c r="L78" s="494"/>
      <c r="M78" s="494"/>
      <c r="N78" s="615" t="s">
        <v>245</v>
      </c>
      <c r="O78" s="615"/>
      <c r="P78" s="615"/>
      <c r="Q78" s="615"/>
      <c r="R78" s="615"/>
      <c r="S78" s="615"/>
      <c r="T78" s="616"/>
      <c r="U78" s="623"/>
      <c r="V78" s="624"/>
      <c r="W78" s="625"/>
      <c r="X78" s="335"/>
      <c r="Y78" s="336"/>
      <c r="Z78" s="334"/>
      <c r="AA78" s="337" t="s">
        <v>197</v>
      </c>
      <c r="AB78" s="334"/>
      <c r="AC78" s="334"/>
      <c r="AD78" s="339"/>
    </row>
    <row r="79" spans="1:30" ht="21" customHeight="1">
      <c r="A79" s="499"/>
      <c r="B79" s="359"/>
      <c r="C79" s="359"/>
      <c r="D79" s="618"/>
      <c r="E79" s="618"/>
      <c r="F79" s="618"/>
      <c r="G79" s="618"/>
      <c r="H79" s="618"/>
      <c r="I79" s="618"/>
      <c r="J79" s="619"/>
      <c r="K79" s="495"/>
      <c r="L79" s="359"/>
      <c r="M79" s="359"/>
      <c r="N79" s="618"/>
      <c r="O79" s="618"/>
      <c r="P79" s="618"/>
      <c r="Q79" s="618"/>
      <c r="R79" s="618"/>
      <c r="S79" s="618"/>
      <c r="T79" s="619"/>
      <c r="U79" s="626"/>
      <c r="V79" s="627"/>
      <c r="W79" s="628"/>
      <c r="X79" s="341"/>
      <c r="Y79" s="342"/>
      <c r="Z79" s="17"/>
      <c r="AA79" s="343" t="s">
        <v>197</v>
      </c>
      <c r="AB79" s="17"/>
      <c r="AC79" s="344"/>
      <c r="AD79" s="346"/>
    </row>
    <row r="80" spans="1:30" ht="21" customHeight="1">
      <c r="A80" s="500"/>
      <c r="B80" s="497"/>
      <c r="C80" s="497"/>
      <c r="D80" s="621"/>
      <c r="E80" s="621"/>
      <c r="F80" s="621"/>
      <c r="G80" s="621"/>
      <c r="H80" s="621"/>
      <c r="I80" s="621"/>
      <c r="J80" s="622"/>
      <c r="K80" s="496"/>
      <c r="L80" s="497"/>
      <c r="M80" s="497"/>
      <c r="N80" s="621"/>
      <c r="O80" s="621"/>
      <c r="P80" s="621"/>
      <c r="Q80" s="621"/>
      <c r="R80" s="621"/>
      <c r="S80" s="621"/>
      <c r="T80" s="622"/>
      <c r="U80" s="629"/>
      <c r="V80" s="630"/>
      <c r="W80" s="631"/>
      <c r="X80" s="349"/>
      <c r="Y80" s="350"/>
      <c r="Z80" s="348"/>
      <c r="AA80" s="351" t="s">
        <v>197</v>
      </c>
      <c r="AB80" s="348"/>
      <c r="AC80" s="348"/>
      <c r="AD80" s="353"/>
    </row>
    <row r="81" spans="1:30" ht="21" customHeight="1">
      <c r="A81" s="623"/>
      <c r="B81" s="624"/>
      <c r="C81" s="625"/>
      <c r="D81" s="335"/>
      <c r="E81" s="336"/>
      <c r="F81" s="334">
        <v>3</v>
      </c>
      <c r="G81" s="337" t="s">
        <v>197</v>
      </c>
      <c r="H81" s="336">
        <v>15</v>
      </c>
      <c r="I81" s="336"/>
      <c r="J81" s="482"/>
      <c r="K81" s="623"/>
      <c r="L81" s="624"/>
      <c r="M81" s="625"/>
      <c r="N81" s="335"/>
      <c r="O81" s="336"/>
      <c r="P81" s="334">
        <v>15</v>
      </c>
      <c r="Q81" s="337" t="s">
        <v>197</v>
      </c>
      <c r="R81" s="336">
        <v>13</v>
      </c>
      <c r="S81" s="336"/>
      <c r="T81" s="482"/>
      <c r="U81" s="623"/>
      <c r="V81" s="624"/>
      <c r="W81" s="625"/>
      <c r="X81" s="335"/>
      <c r="Y81" s="336"/>
      <c r="Z81" s="334"/>
      <c r="AA81" s="337" t="s">
        <v>197</v>
      </c>
      <c r="AB81" s="334"/>
      <c r="AC81" s="334"/>
      <c r="AD81" s="339"/>
    </row>
    <row r="82" spans="1:30" ht="21" customHeight="1">
      <c r="A82" s="626"/>
      <c r="B82" s="627"/>
      <c r="C82" s="628"/>
      <c r="D82" s="341" t="s">
        <v>294</v>
      </c>
      <c r="E82" s="342">
        <v>0</v>
      </c>
      <c r="F82" s="17">
        <v>6</v>
      </c>
      <c r="G82" s="343" t="s">
        <v>197</v>
      </c>
      <c r="H82" s="481">
        <v>15</v>
      </c>
      <c r="I82" s="342">
        <v>2</v>
      </c>
      <c r="J82" s="483" t="s">
        <v>265</v>
      </c>
      <c r="K82" s="626"/>
      <c r="L82" s="627"/>
      <c r="M82" s="628"/>
      <c r="N82" s="341" t="s">
        <v>242</v>
      </c>
      <c r="O82" s="342">
        <v>1</v>
      </c>
      <c r="P82" s="17">
        <v>8</v>
      </c>
      <c r="Q82" s="343" t="s">
        <v>197</v>
      </c>
      <c r="R82" s="481">
        <v>15</v>
      </c>
      <c r="S82" s="342">
        <v>2</v>
      </c>
      <c r="T82" s="483" t="s">
        <v>263</v>
      </c>
      <c r="U82" s="626"/>
      <c r="V82" s="627"/>
      <c r="W82" s="628"/>
      <c r="X82" s="341"/>
      <c r="Y82" s="342"/>
      <c r="Z82" s="17"/>
      <c r="AA82" s="343" t="s">
        <v>197</v>
      </c>
      <c r="AB82" s="17"/>
      <c r="AC82" s="344"/>
      <c r="AD82" s="346"/>
    </row>
    <row r="83" spans="1:30" ht="21" customHeight="1">
      <c r="A83" s="629"/>
      <c r="B83" s="630"/>
      <c r="C83" s="631"/>
      <c r="D83" s="349"/>
      <c r="E83" s="350"/>
      <c r="F83" s="348"/>
      <c r="G83" s="351" t="s">
        <v>197</v>
      </c>
      <c r="H83" s="350"/>
      <c r="I83" s="350"/>
      <c r="J83" s="484"/>
      <c r="K83" s="629"/>
      <c r="L83" s="630"/>
      <c r="M83" s="631"/>
      <c r="N83" s="349"/>
      <c r="O83" s="350"/>
      <c r="P83" s="348">
        <v>13</v>
      </c>
      <c r="Q83" s="351" t="s">
        <v>197</v>
      </c>
      <c r="R83" s="350">
        <v>15</v>
      </c>
      <c r="S83" s="350"/>
      <c r="T83" s="484"/>
      <c r="U83" s="629"/>
      <c r="V83" s="630"/>
      <c r="W83" s="631"/>
      <c r="X83" s="349"/>
      <c r="Y83" s="350"/>
      <c r="Z83" s="348"/>
      <c r="AA83" s="351" t="s">
        <v>197</v>
      </c>
      <c r="AB83" s="348"/>
      <c r="AC83" s="348"/>
      <c r="AD83" s="353"/>
    </row>
    <row r="84" spans="1:30" ht="21" customHeight="1">
      <c r="A84" s="623"/>
      <c r="B84" s="624"/>
      <c r="C84" s="625"/>
      <c r="D84" s="335"/>
      <c r="E84" s="336"/>
      <c r="F84" s="334"/>
      <c r="G84" s="337" t="s">
        <v>197</v>
      </c>
      <c r="H84" s="334"/>
      <c r="I84" s="334"/>
      <c r="J84" s="338"/>
      <c r="K84" s="623"/>
      <c r="L84" s="624"/>
      <c r="M84" s="625"/>
      <c r="N84" s="335"/>
      <c r="O84" s="336"/>
      <c r="P84" s="334"/>
      <c r="Q84" s="337" t="s">
        <v>197</v>
      </c>
      <c r="R84" s="334"/>
      <c r="S84" s="334"/>
      <c r="T84" s="338"/>
      <c r="U84" s="623"/>
      <c r="V84" s="624"/>
      <c r="W84" s="625"/>
      <c r="X84" s="335"/>
      <c r="Y84" s="336"/>
      <c r="Z84" s="334"/>
      <c r="AA84" s="337" t="s">
        <v>197</v>
      </c>
      <c r="AB84" s="334"/>
      <c r="AC84" s="334"/>
      <c r="AD84" s="339"/>
    </row>
    <row r="85" spans="1:30" ht="21" customHeight="1">
      <c r="A85" s="626"/>
      <c r="B85" s="627"/>
      <c r="C85" s="628"/>
      <c r="D85" s="341"/>
      <c r="E85" s="342"/>
      <c r="F85" s="17"/>
      <c r="G85" s="343" t="s">
        <v>197</v>
      </c>
      <c r="H85" s="17"/>
      <c r="I85" s="344"/>
      <c r="J85" s="345"/>
      <c r="K85" s="626"/>
      <c r="L85" s="627"/>
      <c r="M85" s="628"/>
      <c r="N85" s="341"/>
      <c r="O85" s="342"/>
      <c r="P85" s="17"/>
      <c r="Q85" s="343" t="s">
        <v>197</v>
      </c>
      <c r="R85" s="17"/>
      <c r="S85" s="344"/>
      <c r="T85" s="345"/>
      <c r="U85" s="626"/>
      <c r="V85" s="627"/>
      <c r="W85" s="628"/>
      <c r="X85" s="341"/>
      <c r="Y85" s="342"/>
      <c r="Z85" s="17"/>
      <c r="AA85" s="343" t="s">
        <v>197</v>
      </c>
      <c r="AB85" s="17"/>
      <c r="AC85" s="344"/>
      <c r="AD85" s="346"/>
    </row>
    <row r="86" spans="1:30" ht="21" customHeight="1">
      <c r="A86" s="629"/>
      <c r="B86" s="630"/>
      <c r="C86" s="631"/>
      <c r="D86" s="349"/>
      <c r="E86" s="350"/>
      <c r="F86" s="348"/>
      <c r="G86" s="351" t="s">
        <v>197</v>
      </c>
      <c r="H86" s="348"/>
      <c r="I86" s="348"/>
      <c r="J86" s="352"/>
      <c r="K86" s="629"/>
      <c r="L86" s="630"/>
      <c r="M86" s="631"/>
      <c r="N86" s="349"/>
      <c r="O86" s="350"/>
      <c r="P86" s="348"/>
      <c r="Q86" s="351" t="s">
        <v>197</v>
      </c>
      <c r="R86" s="348"/>
      <c r="S86" s="348"/>
      <c r="T86" s="352"/>
      <c r="U86" s="629"/>
      <c r="V86" s="630"/>
      <c r="W86" s="631"/>
      <c r="X86" s="349"/>
      <c r="Y86" s="350"/>
      <c r="Z86" s="348"/>
      <c r="AA86" s="351" t="s">
        <v>197</v>
      </c>
      <c r="AB86" s="348"/>
      <c r="AC86" s="348"/>
      <c r="AD86" s="353"/>
    </row>
    <row r="87" spans="1:30" ht="21" customHeight="1">
      <c r="A87" s="623"/>
      <c r="B87" s="624"/>
      <c r="C87" s="625"/>
      <c r="D87" s="335"/>
      <c r="E87" s="336"/>
      <c r="F87" s="334"/>
      <c r="G87" s="337" t="s">
        <v>197</v>
      </c>
      <c r="H87" s="334"/>
      <c r="I87" s="334"/>
      <c r="J87" s="338"/>
      <c r="K87" s="623"/>
      <c r="L87" s="624"/>
      <c r="M87" s="625"/>
      <c r="N87" s="335"/>
      <c r="O87" s="336"/>
      <c r="P87" s="334"/>
      <c r="Q87" s="337" t="s">
        <v>197</v>
      </c>
      <c r="R87" s="334"/>
      <c r="S87" s="334"/>
      <c r="T87" s="338"/>
      <c r="U87" s="623"/>
      <c r="V87" s="624"/>
      <c r="W87" s="625"/>
      <c r="X87" s="335"/>
      <c r="Y87" s="336"/>
      <c r="Z87" s="334"/>
      <c r="AA87" s="337" t="s">
        <v>197</v>
      </c>
      <c r="AB87" s="334"/>
      <c r="AC87" s="334"/>
      <c r="AD87" s="339"/>
    </row>
    <row r="88" spans="1:30" ht="21" customHeight="1">
      <c r="A88" s="626"/>
      <c r="B88" s="627"/>
      <c r="C88" s="628"/>
      <c r="D88" s="341"/>
      <c r="E88" s="342"/>
      <c r="F88" s="17"/>
      <c r="G88" s="343" t="s">
        <v>197</v>
      </c>
      <c r="H88" s="17"/>
      <c r="I88" s="344"/>
      <c r="J88" s="345"/>
      <c r="K88" s="626"/>
      <c r="L88" s="627"/>
      <c r="M88" s="628"/>
      <c r="N88" s="341"/>
      <c r="O88" s="342"/>
      <c r="P88" s="17"/>
      <c r="Q88" s="343" t="s">
        <v>197</v>
      </c>
      <c r="R88" s="17"/>
      <c r="S88" s="344"/>
      <c r="T88" s="345"/>
      <c r="U88" s="626"/>
      <c r="V88" s="627"/>
      <c r="W88" s="628"/>
      <c r="X88" s="341"/>
      <c r="Y88" s="342"/>
      <c r="Z88" s="17"/>
      <c r="AA88" s="343" t="s">
        <v>197</v>
      </c>
      <c r="AB88" s="17"/>
      <c r="AC88" s="344"/>
      <c r="AD88" s="346"/>
    </row>
    <row r="89" spans="1:30" ht="21" customHeight="1">
      <c r="A89" s="629"/>
      <c r="B89" s="630"/>
      <c r="C89" s="631"/>
      <c r="D89" s="349"/>
      <c r="E89" s="350"/>
      <c r="F89" s="348"/>
      <c r="G89" s="351" t="s">
        <v>197</v>
      </c>
      <c r="H89" s="348"/>
      <c r="I89" s="348"/>
      <c r="J89" s="352"/>
      <c r="K89" s="629"/>
      <c r="L89" s="630"/>
      <c r="M89" s="631"/>
      <c r="N89" s="349"/>
      <c r="O89" s="350"/>
      <c r="P89" s="348"/>
      <c r="Q89" s="351" t="s">
        <v>197</v>
      </c>
      <c r="R89" s="348"/>
      <c r="S89" s="348"/>
      <c r="T89" s="352"/>
      <c r="U89" s="629"/>
      <c r="V89" s="630"/>
      <c r="W89" s="631"/>
      <c r="X89" s="349"/>
      <c r="Y89" s="350"/>
      <c r="Z89" s="348"/>
      <c r="AA89" s="351" t="s">
        <v>197</v>
      </c>
      <c r="AB89" s="348"/>
      <c r="AC89" s="348"/>
      <c r="AD89" s="353"/>
    </row>
    <row r="90" spans="1:30" ht="21" customHeight="1">
      <c r="A90" s="623"/>
      <c r="B90" s="624"/>
      <c r="C90" s="625"/>
      <c r="D90" s="335"/>
      <c r="E90" s="336"/>
      <c r="F90" s="334"/>
      <c r="G90" s="337" t="s">
        <v>197</v>
      </c>
      <c r="H90" s="334"/>
      <c r="I90" s="334"/>
      <c r="J90" s="338"/>
      <c r="K90" s="623"/>
      <c r="L90" s="624"/>
      <c r="M90" s="625"/>
      <c r="N90" s="335"/>
      <c r="O90" s="336"/>
      <c r="P90" s="334"/>
      <c r="Q90" s="337" t="s">
        <v>197</v>
      </c>
      <c r="R90" s="334"/>
      <c r="S90" s="334"/>
      <c r="T90" s="338"/>
      <c r="U90" s="623"/>
      <c r="V90" s="624"/>
      <c r="W90" s="625"/>
      <c r="X90" s="335"/>
      <c r="Y90" s="336"/>
      <c r="Z90" s="334"/>
      <c r="AA90" s="337" t="s">
        <v>197</v>
      </c>
      <c r="AB90" s="334"/>
      <c r="AC90" s="334"/>
      <c r="AD90" s="339"/>
    </row>
    <row r="91" spans="1:30" ht="21" customHeight="1">
      <c r="A91" s="626"/>
      <c r="B91" s="627"/>
      <c r="C91" s="628"/>
      <c r="D91" s="341"/>
      <c r="E91" s="342"/>
      <c r="F91" s="17"/>
      <c r="G91" s="343" t="s">
        <v>197</v>
      </c>
      <c r="H91" s="17"/>
      <c r="I91" s="344"/>
      <c r="J91" s="345"/>
      <c r="K91" s="626"/>
      <c r="L91" s="627"/>
      <c r="M91" s="628"/>
      <c r="N91" s="341"/>
      <c r="O91" s="342"/>
      <c r="P91" s="17"/>
      <c r="Q91" s="343" t="s">
        <v>197</v>
      </c>
      <c r="R91" s="17"/>
      <c r="S91" s="344"/>
      <c r="T91" s="345"/>
      <c r="U91" s="626"/>
      <c r="V91" s="627"/>
      <c r="W91" s="628"/>
      <c r="X91" s="341"/>
      <c r="Y91" s="342"/>
      <c r="Z91" s="17"/>
      <c r="AA91" s="343" t="s">
        <v>197</v>
      </c>
      <c r="AB91" s="17"/>
      <c r="AC91" s="344"/>
      <c r="AD91" s="346"/>
    </row>
    <row r="92" spans="1:30" ht="21" customHeight="1">
      <c r="A92" s="629"/>
      <c r="B92" s="630"/>
      <c r="C92" s="631"/>
      <c r="D92" s="349"/>
      <c r="E92" s="350"/>
      <c r="F92" s="348"/>
      <c r="G92" s="351" t="s">
        <v>197</v>
      </c>
      <c r="H92" s="348"/>
      <c r="I92" s="348"/>
      <c r="J92" s="352"/>
      <c r="K92" s="629"/>
      <c r="L92" s="630"/>
      <c r="M92" s="631"/>
      <c r="N92" s="349"/>
      <c r="O92" s="350"/>
      <c r="P92" s="348"/>
      <c r="Q92" s="351" t="s">
        <v>197</v>
      </c>
      <c r="R92" s="348"/>
      <c r="S92" s="348"/>
      <c r="T92" s="352"/>
      <c r="U92" s="629"/>
      <c r="V92" s="630"/>
      <c r="W92" s="631"/>
      <c r="X92" s="349"/>
      <c r="Y92" s="350"/>
      <c r="Z92" s="348"/>
      <c r="AA92" s="351" t="s">
        <v>197</v>
      </c>
      <c r="AB92" s="348"/>
      <c r="AC92" s="348"/>
      <c r="AD92" s="353"/>
    </row>
    <row r="93" spans="1:30" ht="21" customHeight="1">
      <c r="A93" s="623"/>
      <c r="B93" s="624"/>
      <c r="C93" s="625"/>
      <c r="D93" s="335"/>
      <c r="E93" s="336"/>
      <c r="F93" s="334"/>
      <c r="G93" s="337" t="s">
        <v>197</v>
      </c>
      <c r="H93" s="334"/>
      <c r="I93" s="334"/>
      <c r="J93" s="338"/>
      <c r="K93" s="623"/>
      <c r="L93" s="624"/>
      <c r="M93" s="625"/>
      <c r="N93" s="335"/>
      <c r="O93" s="336"/>
      <c r="P93" s="334"/>
      <c r="Q93" s="337" t="s">
        <v>197</v>
      </c>
      <c r="R93" s="334"/>
      <c r="S93" s="334"/>
      <c r="T93" s="338"/>
      <c r="U93" s="623"/>
      <c r="V93" s="624"/>
      <c r="W93" s="625"/>
      <c r="X93" s="335"/>
      <c r="Y93" s="336"/>
      <c r="Z93" s="334"/>
      <c r="AA93" s="337" t="s">
        <v>197</v>
      </c>
      <c r="AB93" s="334"/>
      <c r="AC93" s="334"/>
      <c r="AD93" s="339"/>
    </row>
    <row r="94" spans="1:30" ht="21" customHeight="1">
      <c r="A94" s="626"/>
      <c r="B94" s="627"/>
      <c r="C94" s="628"/>
      <c r="D94" s="341"/>
      <c r="E94" s="342"/>
      <c r="F94" s="17"/>
      <c r="G94" s="343" t="s">
        <v>197</v>
      </c>
      <c r="H94" s="17"/>
      <c r="I94" s="344"/>
      <c r="J94" s="345"/>
      <c r="K94" s="626"/>
      <c r="L94" s="627"/>
      <c r="M94" s="628"/>
      <c r="N94" s="341"/>
      <c r="O94" s="342"/>
      <c r="P94" s="17"/>
      <c r="Q94" s="343" t="s">
        <v>197</v>
      </c>
      <c r="R94" s="17"/>
      <c r="S94" s="344"/>
      <c r="T94" s="345"/>
      <c r="U94" s="626"/>
      <c r="V94" s="627"/>
      <c r="W94" s="628"/>
      <c r="X94" s="341"/>
      <c r="Y94" s="342"/>
      <c r="Z94" s="17"/>
      <c r="AA94" s="343" t="s">
        <v>197</v>
      </c>
      <c r="AB94" s="17"/>
      <c r="AC94" s="344"/>
      <c r="AD94" s="346"/>
    </row>
    <row r="95" spans="1:30" ht="21" customHeight="1">
      <c r="A95" s="629"/>
      <c r="B95" s="630"/>
      <c r="C95" s="631"/>
      <c r="D95" s="349"/>
      <c r="E95" s="350"/>
      <c r="F95" s="348"/>
      <c r="G95" s="351" t="s">
        <v>197</v>
      </c>
      <c r="H95" s="348"/>
      <c r="I95" s="348"/>
      <c r="J95" s="352"/>
      <c r="K95" s="629"/>
      <c r="L95" s="630"/>
      <c r="M95" s="631"/>
      <c r="N95" s="349"/>
      <c r="O95" s="350"/>
      <c r="P95" s="348"/>
      <c r="Q95" s="351" t="s">
        <v>197</v>
      </c>
      <c r="R95" s="348"/>
      <c r="S95" s="348"/>
      <c r="T95" s="352"/>
      <c r="U95" s="629"/>
      <c r="V95" s="630"/>
      <c r="W95" s="631"/>
      <c r="X95" s="349"/>
      <c r="Y95" s="350"/>
      <c r="Z95" s="348"/>
      <c r="AA95" s="351" t="s">
        <v>197</v>
      </c>
      <c r="AB95" s="348"/>
      <c r="AC95" s="348"/>
      <c r="AD95" s="353"/>
    </row>
    <row r="96" spans="1:30" ht="21" customHeight="1">
      <c r="A96" s="623"/>
      <c r="B96" s="624"/>
      <c r="C96" s="625"/>
      <c r="D96" s="335"/>
      <c r="E96" s="336"/>
      <c r="F96" s="334"/>
      <c r="G96" s="337" t="s">
        <v>197</v>
      </c>
      <c r="H96" s="334"/>
      <c r="I96" s="334"/>
      <c r="J96" s="338"/>
      <c r="K96" s="623"/>
      <c r="L96" s="624"/>
      <c r="M96" s="625"/>
      <c r="N96" s="335"/>
      <c r="O96" s="336"/>
      <c r="P96" s="334"/>
      <c r="Q96" s="337" t="s">
        <v>197</v>
      </c>
      <c r="R96" s="334"/>
      <c r="S96" s="334"/>
      <c r="T96" s="338"/>
      <c r="U96" s="623"/>
      <c r="V96" s="624"/>
      <c r="W96" s="625"/>
      <c r="X96" s="335"/>
      <c r="Y96" s="336"/>
      <c r="Z96" s="334"/>
      <c r="AA96" s="337" t="s">
        <v>197</v>
      </c>
      <c r="AB96" s="334"/>
      <c r="AC96" s="334"/>
      <c r="AD96" s="339"/>
    </row>
    <row r="97" spans="1:30" ht="21" customHeight="1">
      <c r="A97" s="626"/>
      <c r="B97" s="627"/>
      <c r="C97" s="628"/>
      <c r="D97" s="341"/>
      <c r="E97" s="342"/>
      <c r="F97" s="17"/>
      <c r="G97" s="343" t="s">
        <v>197</v>
      </c>
      <c r="H97" s="17"/>
      <c r="I97" s="344"/>
      <c r="J97" s="345"/>
      <c r="K97" s="626"/>
      <c r="L97" s="627"/>
      <c r="M97" s="628"/>
      <c r="N97" s="341"/>
      <c r="O97" s="342"/>
      <c r="P97" s="17"/>
      <c r="Q97" s="343" t="s">
        <v>197</v>
      </c>
      <c r="R97" s="17"/>
      <c r="S97" s="344"/>
      <c r="T97" s="345"/>
      <c r="U97" s="626"/>
      <c r="V97" s="627"/>
      <c r="W97" s="628"/>
      <c r="X97" s="341"/>
      <c r="Y97" s="342"/>
      <c r="Z97" s="17"/>
      <c r="AA97" s="343" t="s">
        <v>197</v>
      </c>
      <c r="AB97" s="17"/>
      <c r="AC97" s="344"/>
      <c r="AD97" s="346"/>
    </row>
    <row r="98" spans="1:30" ht="21" customHeight="1">
      <c r="A98" s="629"/>
      <c r="B98" s="630"/>
      <c r="C98" s="631"/>
      <c r="D98" s="349"/>
      <c r="E98" s="350"/>
      <c r="F98" s="348"/>
      <c r="G98" s="351" t="s">
        <v>197</v>
      </c>
      <c r="H98" s="348"/>
      <c r="I98" s="348"/>
      <c r="J98" s="352"/>
      <c r="K98" s="629"/>
      <c r="L98" s="630"/>
      <c r="M98" s="631"/>
      <c r="N98" s="349"/>
      <c r="O98" s="350"/>
      <c r="P98" s="348"/>
      <c r="Q98" s="351" t="s">
        <v>197</v>
      </c>
      <c r="R98" s="348"/>
      <c r="S98" s="348"/>
      <c r="T98" s="352"/>
      <c r="U98" s="629"/>
      <c r="V98" s="630"/>
      <c r="W98" s="631"/>
      <c r="X98" s="349"/>
      <c r="Y98" s="350"/>
      <c r="Z98" s="348"/>
      <c r="AA98" s="351" t="s">
        <v>197</v>
      </c>
      <c r="AB98" s="348"/>
      <c r="AC98" s="348"/>
      <c r="AD98" s="353"/>
    </row>
    <row r="99" spans="1:30" ht="21" customHeight="1">
      <c r="A99" s="623"/>
      <c r="B99" s="624"/>
      <c r="C99" s="625"/>
      <c r="D99" s="335"/>
      <c r="E99" s="336"/>
      <c r="F99" s="334"/>
      <c r="G99" s="337" t="s">
        <v>197</v>
      </c>
      <c r="H99" s="334"/>
      <c r="I99" s="334"/>
      <c r="J99" s="338"/>
      <c r="K99" s="623"/>
      <c r="L99" s="624"/>
      <c r="M99" s="625"/>
      <c r="N99" s="335"/>
      <c r="O99" s="336"/>
      <c r="P99" s="334"/>
      <c r="Q99" s="337" t="s">
        <v>197</v>
      </c>
      <c r="R99" s="334"/>
      <c r="S99" s="334"/>
      <c r="T99" s="338"/>
      <c r="U99" s="623"/>
      <c r="V99" s="624"/>
      <c r="W99" s="625"/>
      <c r="X99" s="335"/>
      <c r="Y99" s="336"/>
      <c r="Z99" s="334"/>
      <c r="AA99" s="337" t="s">
        <v>197</v>
      </c>
      <c r="AB99" s="334"/>
      <c r="AC99" s="334"/>
      <c r="AD99" s="339"/>
    </row>
    <row r="100" spans="1:30" ht="21" customHeight="1">
      <c r="A100" s="626"/>
      <c r="B100" s="627"/>
      <c r="C100" s="628"/>
      <c r="D100" s="341"/>
      <c r="E100" s="342"/>
      <c r="F100" s="17"/>
      <c r="G100" s="343" t="s">
        <v>197</v>
      </c>
      <c r="H100" s="17"/>
      <c r="I100" s="344"/>
      <c r="J100" s="345"/>
      <c r="K100" s="626"/>
      <c r="L100" s="627"/>
      <c r="M100" s="628"/>
      <c r="N100" s="341"/>
      <c r="O100" s="342"/>
      <c r="P100" s="17"/>
      <c r="Q100" s="343" t="s">
        <v>197</v>
      </c>
      <c r="R100" s="17"/>
      <c r="S100" s="344"/>
      <c r="T100" s="345"/>
      <c r="U100" s="626"/>
      <c r="V100" s="627"/>
      <c r="W100" s="628"/>
      <c r="X100" s="341"/>
      <c r="Y100" s="342"/>
      <c r="Z100" s="17"/>
      <c r="AA100" s="343" t="s">
        <v>197</v>
      </c>
      <c r="AB100" s="17"/>
      <c r="AC100" s="344"/>
      <c r="AD100" s="346"/>
    </row>
    <row r="101" spans="1:30" ht="21" customHeight="1">
      <c r="A101" s="629"/>
      <c r="B101" s="630"/>
      <c r="C101" s="631"/>
      <c r="D101" s="349"/>
      <c r="E101" s="350"/>
      <c r="F101" s="348"/>
      <c r="G101" s="351" t="s">
        <v>197</v>
      </c>
      <c r="H101" s="348"/>
      <c r="I101" s="348"/>
      <c r="J101" s="352"/>
      <c r="K101" s="629"/>
      <c r="L101" s="630"/>
      <c r="M101" s="631"/>
      <c r="N101" s="349"/>
      <c r="O101" s="350"/>
      <c r="P101" s="348"/>
      <c r="Q101" s="351" t="s">
        <v>197</v>
      </c>
      <c r="R101" s="348"/>
      <c r="S101" s="348"/>
      <c r="T101" s="352"/>
      <c r="U101" s="629"/>
      <c r="V101" s="630"/>
      <c r="W101" s="631"/>
      <c r="X101" s="349"/>
      <c r="Y101" s="350"/>
      <c r="Z101" s="348"/>
      <c r="AA101" s="351" t="s">
        <v>197</v>
      </c>
      <c r="AB101" s="348"/>
      <c r="AC101" s="348"/>
      <c r="AD101" s="353"/>
    </row>
    <row r="102" spans="1:30" ht="21" customHeight="1">
      <c r="A102" s="623"/>
      <c r="B102" s="624"/>
      <c r="C102" s="625"/>
      <c r="D102" s="335"/>
      <c r="E102" s="336"/>
      <c r="F102" s="334"/>
      <c r="G102" s="337" t="s">
        <v>197</v>
      </c>
      <c r="H102" s="334"/>
      <c r="I102" s="334"/>
      <c r="J102" s="338"/>
      <c r="K102" s="623"/>
      <c r="L102" s="624"/>
      <c r="M102" s="625"/>
      <c r="N102" s="335"/>
      <c r="O102" s="336"/>
      <c r="P102" s="334"/>
      <c r="Q102" s="337" t="s">
        <v>197</v>
      </c>
      <c r="R102" s="334"/>
      <c r="S102" s="334"/>
      <c r="T102" s="338"/>
      <c r="U102" s="623"/>
      <c r="V102" s="624"/>
      <c r="W102" s="625"/>
      <c r="X102" s="335"/>
      <c r="Y102" s="336"/>
      <c r="Z102" s="334"/>
      <c r="AA102" s="337" t="s">
        <v>197</v>
      </c>
      <c r="AB102" s="334"/>
      <c r="AC102" s="334"/>
      <c r="AD102" s="339"/>
    </row>
    <row r="103" spans="1:30" ht="21" customHeight="1">
      <c r="A103" s="626"/>
      <c r="B103" s="627"/>
      <c r="C103" s="628"/>
      <c r="D103" s="341"/>
      <c r="E103" s="342"/>
      <c r="F103" s="17"/>
      <c r="G103" s="343" t="s">
        <v>197</v>
      </c>
      <c r="H103" s="17"/>
      <c r="I103" s="344"/>
      <c r="J103" s="345"/>
      <c r="K103" s="626"/>
      <c r="L103" s="627"/>
      <c r="M103" s="628"/>
      <c r="N103" s="341"/>
      <c r="O103" s="342"/>
      <c r="P103" s="17"/>
      <c r="Q103" s="343" t="s">
        <v>197</v>
      </c>
      <c r="R103" s="17"/>
      <c r="S103" s="344"/>
      <c r="T103" s="345"/>
      <c r="U103" s="626"/>
      <c r="V103" s="627"/>
      <c r="W103" s="628"/>
      <c r="X103" s="341"/>
      <c r="Y103" s="342"/>
      <c r="Z103" s="17"/>
      <c r="AA103" s="343" t="s">
        <v>197</v>
      </c>
      <c r="AB103" s="17"/>
      <c r="AC103" s="344"/>
      <c r="AD103" s="346"/>
    </row>
    <row r="104" spans="1:30" ht="21" customHeight="1">
      <c r="A104" s="629"/>
      <c r="B104" s="630"/>
      <c r="C104" s="631"/>
      <c r="D104" s="349"/>
      <c r="E104" s="350"/>
      <c r="F104" s="348"/>
      <c r="G104" s="351" t="s">
        <v>197</v>
      </c>
      <c r="H104" s="348"/>
      <c r="I104" s="348"/>
      <c r="J104" s="352"/>
      <c r="K104" s="629"/>
      <c r="L104" s="630"/>
      <c r="M104" s="631"/>
      <c r="N104" s="349"/>
      <c r="O104" s="350"/>
      <c r="P104" s="348"/>
      <c r="Q104" s="351" t="s">
        <v>197</v>
      </c>
      <c r="R104" s="348"/>
      <c r="S104" s="348"/>
      <c r="T104" s="352"/>
      <c r="U104" s="629"/>
      <c r="V104" s="630"/>
      <c r="W104" s="631"/>
      <c r="X104" s="349"/>
      <c r="Y104" s="350"/>
      <c r="Z104" s="348"/>
      <c r="AA104" s="351" t="s">
        <v>197</v>
      </c>
      <c r="AB104" s="348"/>
      <c r="AC104" s="348"/>
      <c r="AD104" s="353"/>
    </row>
    <row r="105" spans="1:30" ht="21" customHeight="1">
      <c r="A105" s="623"/>
      <c r="B105" s="624"/>
      <c r="C105" s="625"/>
      <c r="D105" s="335"/>
      <c r="E105" s="336"/>
      <c r="F105" s="334"/>
      <c r="G105" s="337" t="s">
        <v>197</v>
      </c>
      <c r="H105" s="334"/>
      <c r="I105" s="334"/>
      <c r="J105" s="338"/>
      <c r="K105" s="623"/>
      <c r="L105" s="624"/>
      <c r="M105" s="625"/>
      <c r="N105" s="335"/>
      <c r="O105" s="336"/>
      <c r="P105" s="334"/>
      <c r="Q105" s="337" t="s">
        <v>197</v>
      </c>
      <c r="R105" s="334"/>
      <c r="S105" s="334"/>
      <c r="T105" s="338"/>
      <c r="U105" s="623"/>
      <c r="V105" s="624"/>
      <c r="W105" s="625"/>
      <c r="X105" s="335"/>
      <c r="Y105" s="336"/>
      <c r="Z105" s="334"/>
      <c r="AA105" s="337" t="s">
        <v>197</v>
      </c>
      <c r="AB105" s="334"/>
      <c r="AC105" s="334"/>
      <c r="AD105" s="339"/>
    </row>
    <row r="106" spans="1:30" ht="21" customHeight="1">
      <c r="A106" s="626"/>
      <c r="B106" s="627"/>
      <c r="C106" s="628"/>
      <c r="D106" s="341"/>
      <c r="E106" s="342"/>
      <c r="F106" s="17"/>
      <c r="G106" s="343" t="s">
        <v>197</v>
      </c>
      <c r="H106" s="17"/>
      <c r="I106" s="344"/>
      <c r="J106" s="345"/>
      <c r="K106" s="626"/>
      <c r="L106" s="627"/>
      <c r="M106" s="628"/>
      <c r="N106" s="341"/>
      <c r="O106" s="342"/>
      <c r="P106" s="17"/>
      <c r="Q106" s="343" t="s">
        <v>197</v>
      </c>
      <c r="R106" s="17"/>
      <c r="S106" s="344"/>
      <c r="T106" s="345"/>
      <c r="U106" s="626"/>
      <c r="V106" s="627"/>
      <c r="W106" s="628"/>
      <c r="X106" s="341"/>
      <c r="Y106" s="342"/>
      <c r="Z106" s="17"/>
      <c r="AA106" s="343" t="s">
        <v>197</v>
      </c>
      <c r="AB106" s="17"/>
      <c r="AC106" s="344"/>
      <c r="AD106" s="346"/>
    </row>
    <row r="107" spans="1:30" ht="21" customHeight="1">
      <c r="A107" s="629"/>
      <c r="B107" s="630"/>
      <c r="C107" s="631"/>
      <c r="D107" s="349"/>
      <c r="E107" s="350"/>
      <c r="F107" s="348"/>
      <c r="G107" s="351" t="s">
        <v>197</v>
      </c>
      <c r="H107" s="348"/>
      <c r="I107" s="348"/>
      <c r="J107" s="352"/>
      <c r="K107" s="629"/>
      <c r="L107" s="630"/>
      <c r="M107" s="631"/>
      <c r="N107" s="349"/>
      <c r="O107" s="350"/>
      <c r="P107" s="348"/>
      <c r="Q107" s="351" t="s">
        <v>197</v>
      </c>
      <c r="R107" s="348"/>
      <c r="S107" s="348"/>
      <c r="T107" s="352"/>
      <c r="U107" s="629"/>
      <c r="V107" s="630"/>
      <c r="W107" s="631"/>
      <c r="X107" s="349"/>
      <c r="Y107" s="350"/>
      <c r="Z107" s="348"/>
      <c r="AA107" s="351" t="s">
        <v>197</v>
      </c>
      <c r="AB107" s="348"/>
      <c r="AC107" s="348"/>
      <c r="AD107" s="353"/>
    </row>
    <row r="108" spans="1:30" ht="11.25" customHeight="1">
      <c r="A108" s="333"/>
      <c r="B108" s="334"/>
      <c r="C108" s="334"/>
      <c r="D108" s="334"/>
      <c r="E108" s="334"/>
      <c r="F108" s="334"/>
      <c r="G108" s="354"/>
      <c r="H108" s="334"/>
      <c r="I108" s="334"/>
      <c r="J108" s="334"/>
      <c r="K108" s="334"/>
      <c r="L108" s="334"/>
      <c r="M108" s="334"/>
      <c r="N108" s="334"/>
      <c r="O108" s="334"/>
      <c r="P108" s="334"/>
      <c r="Q108" s="354"/>
      <c r="R108" s="334"/>
      <c r="S108" s="334"/>
      <c r="T108" s="334"/>
      <c r="U108" s="334"/>
      <c r="V108" s="334"/>
      <c r="W108" s="334"/>
      <c r="X108" s="334"/>
      <c r="Y108" s="334"/>
      <c r="Z108" s="334"/>
      <c r="AA108" s="354"/>
      <c r="AB108" s="334"/>
      <c r="AC108" s="334"/>
      <c r="AD108" s="339"/>
    </row>
    <row r="109" spans="1:30" ht="27" customHeight="1">
      <c r="A109" s="340"/>
      <c r="B109" s="652" t="s">
        <v>185</v>
      </c>
      <c r="C109" s="652"/>
      <c r="D109" s="652"/>
      <c r="E109" s="355" t="s">
        <v>295</v>
      </c>
      <c r="F109" s="356"/>
      <c r="G109" s="357"/>
      <c r="H109" s="357"/>
      <c r="I109" s="357"/>
      <c r="J109" s="358"/>
      <c r="K109" s="17"/>
      <c r="L109" s="652" t="s">
        <v>186</v>
      </c>
      <c r="M109" s="652"/>
      <c r="N109" s="652"/>
      <c r="O109" s="355" t="s">
        <v>299</v>
      </c>
      <c r="P109" s="356"/>
      <c r="Q109" s="357"/>
      <c r="R109" s="357"/>
      <c r="S109" s="357"/>
      <c r="T109" s="358"/>
      <c r="U109" s="17"/>
      <c r="V109" s="17"/>
      <c r="W109" s="17"/>
      <c r="X109" s="632" t="s">
        <v>208</v>
      </c>
      <c r="Y109" s="633"/>
      <c r="Z109" s="641"/>
      <c r="AA109" s="642"/>
      <c r="AB109" s="642"/>
      <c r="AC109" s="642"/>
      <c r="AD109" s="643"/>
    </row>
    <row r="110" spans="1:30" ht="27" customHeight="1">
      <c r="A110" s="340"/>
      <c r="B110" s="652" t="s">
        <v>187</v>
      </c>
      <c r="C110" s="652"/>
      <c r="D110" s="652"/>
      <c r="E110" s="359" t="s">
        <v>242</v>
      </c>
      <c r="F110" s="359"/>
      <c r="G110" s="357"/>
      <c r="H110" s="357"/>
      <c r="I110" s="357"/>
      <c r="J110" s="358"/>
      <c r="K110" s="17"/>
      <c r="L110" s="652" t="s">
        <v>188</v>
      </c>
      <c r="M110" s="652"/>
      <c r="N110" s="652"/>
      <c r="O110" s="355" t="s">
        <v>300</v>
      </c>
      <c r="P110" s="356"/>
      <c r="Q110" s="357"/>
      <c r="R110" s="357"/>
      <c r="S110" s="357"/>
      <c r="T110" s="358"/>
      <c r="U110" s="17"/>
      <c r="V110" s="17"/>
      <c r="W110" s="17"/>
      <c r="X110" s="632" t="s">
        <v>211</v>
      </c>
      <c r="Y110" s="633"/>
      <c r="Z110" s="641"/>
      <c r="AA110" s="642"/>
      <c r="AB110" s="642"/>
      <c r="AC110" s="642"/>
      <c r="AD110" s="643"/>
    </row>
    <row r="111" spans="1:30" ht="27" customHeight="1">
      <c r="A111" s="340"/>
      <c r="B111" s="652" t="s">
        <v>189</v>
      </c>
      <c r="C111" s="652"/>
      <c r="D111" s="652"/>
      <c r="E111" s="356" t="s">
        <v>296</v>
      </c>
      <c r="F111" s="356"/>
      <c r="G111" s="357"/>
      <c r="H111" s="357"/>
      <c r="I111" s="357"/>
      <c r="J111" s="358"/>
      <c r="K111" s="17"/>
      <c r="L111" s="652" t="s">
        <v>190</v>
      </c>
      <c r="M111" s="652"/>
      <c r="N111" s="652"/>
      <c r="O111" s="355" t="s">
        <v>264</v>
      </c>
      <c r="P111" s="356"/>
      <c r="Q111" s="357"/>
      <c r="R111" s="357"/>
      <c r="S111" s="357"/>
      <c r="T111" s="358"/>
      <c r="U111" s="17"/>
      <c r="V111" s="17"/>
      <c r="W111" s="17"/>
      <c r="X111" s="632" t="s">
        <v>209</v>
      </c>
      <c r="Y111" s="633"/>
      <c r="Z111" s="641"/>
      <c r="AA111" s="642"/>
      <c r="AB111" s="642"/>
      <c r="AC111" s="642"/>
      <c r="AD111" s="643"/>
    </row>
    <row r="112" spans="1:30" ht="27" customHeight="1">
      <c r="A112" s="340"/>
      <c r="B112" s="653"/>
      <c r="C112" s="653"/>
      <c r="D112" s="653"/>
      <c r="E112" s="388" t="s">
        <v>298</v>
      </c>
      <c r="F112" s="356"/>
      <c r="G112" s="357"/>
      <c r="H112" s="357"/>
      <c r="I112" s="357"/>
      <c r="J112" s="358"/>
      <c r="K112" s="17"/>
      <c r="L112" s="653"/>
      <c r="M112" s="653"/>
      <c r="N112" s="653"/>
      <c r="O112" s="387" t="s">
        <v>302</v>
      </c>
      <c r="P112" s="356"/>
      <c r="Q112" s="357"/>
      <c r="R112" s="357"/>
      <c r="S112" s="357"/>
      <c r="T112" s="358"/>
      <c r="U112" s="17"/>
      <c r="V112" s="17"/>
      <c r="W112" s="17"/>
      <c r="X112" s="632" t="s">
        <v>210</v>
      </c>
      <c r="Y112" s="633"/>
      <c r="Z112" s="641"/>
      <c r="AA112" s="642"/>
      <c r="AB112" s="642"/>
      <c r="AC112" s="642"/>
      <c r="AD112" s="643"/>
    </row>
    <row r="113" spans="1:30" ht="27" customHeight="1">
      <c r="A113" s="340"/>
      <c r="B113" s="652" t="s">
        <v>191</v>
      </c>
      <c r="C113" s="652"/>
      <c r="D113" s="652"/>
      <c r="E113" s="355" t="s">
        <v>297</v>
      </c>
      <c r="F113" s="356"/>
      <c r="G113" s="357"/>
      <c r="H113" s="357"/>
      <c r="I113" s="357"/>
      <c r="J113" s="358"/>
      <c r="K113" s="17"/>
      <c r="L113" s="652" t="s">
        <v>191</v>
      </c>
      <c r="M113" s="652"/>
      <c r="N113" s="652"/>
      <c r="O113" s="355" t="s">
        <v>301</v>
      </c>
      <c r="P113" s="356"/>
      <c r="Q113" s="357"/>
      <c r="R113" s="357"/>
      <c r="S113" s="357"/>
      <c r="T113" s="358"/>
      <c r="U113" s="17"/>
      <c r="V113" s="17"/>
      <c r="W113" s="17"/>
      <c r="X113" s="632" t="s">
        <v>191</v>
      </c>
      <c r="Y113" s="633"/>
      <c r="Z113" s="641"/>
      <c r="AA113" s="642"/>
      <c r="AB113" s="642"/>
      <c r="AC113" s="642"/>
      <c r="AD113" s="643"/>
    </row>
    <row r="114" spans="1:30" ht="12" customHeight="1">
      <c r="A114" s="347"/>
      <c r="B114" s="348"/>
      <c r="C114" s="348"/>
      <c r="D114" s="348"/>
      <c r="E114" s="348"/>
      <c r="F114" s="348"/>
      <c r="G114" s="360"/>
      <c r="H114" s="348"/>
      <c r="I114" s="348"/>
      <c r="J114" s="348"/>
      <c r="K114" s="348"/>
      <c r="L114" s="348"/>
      <c r="M114" s="348"/>
      <c r="N114" s="348"/>
      <c r="O114" s="348"/>
      <c r="P114" s="348"/>
      <c r="Q114" s="360"/>
      <c r="R114" s="348"/>
      <c r="S114" s="348"/>
      <c r="T114" s="348"/>
      <c r="U114" s="348"/>
      <c r="V114" s="348"/>
      <c r="W114" s="348"/>
      <c r="X114" s="348"/>
      <c r="Y114" s="348"/>
      <c r="Z114" s="348"/>
      <c r="AA114" s="360"/>
      <c r="AB114" s="348"/>
      <c r="AC114" s="348"/>
      <c r="AD114" s="353"/>
    </row>
  </sheetData>
  <sheetProtection/>
  <mergeCells count="150">
    <mergeCell ref="U99:W101"/>
    <mergeCell ref="U102:W104"/>
    <mergeCell ref="U105:W107"/>
    <mergeCell ref="N78:T80"/>
    <mergeCell ref="D78:J80"/>
    <mergeCell ref="U81:W83"/>
    <mergeCell ref="U84:W86"/>
    <mergeCell ref="U87:W89"/>
    <mergeCell ref="U90:W92"/>
    <mergeCell ref="U93:W95"/>
    <mergeCell ref="U96:W98"/>
    <mergeCell ref="U63:W65"/>
    <mergeCell ref="U66:W68"/>
    <mergeCell ref="U69:W71"/>
    <mergeCell ref="U72:W74"/>
    <mergeCell ref="U75:W77"/>
    <mergeCell ref="U78:W80"/>
    <mergeCell ref="K90:M92"/>
    <mergeCell ref="K93:M95"/>
    <mergeCell ref="K96:M98"/>
    <mergeCell ref="K99:M101"/>
    <mergeCell ref="K102:M104"/>
    <mergeCell ref="K105:M107"/>
    <mergeCell ref="A105:C107"/>
    <mergeCell ref="K63:M65"/>
    <mergeCell ref="K66:M68"/>
    <mergeCell ref="K69:M71"/>
    <mergeCell ref="K72:M74"/>
    <mergeCell ref="K75:M77"/>
    <mergeCell ref="K81:M83"/>
    <mergeCell ref="K84:M86"/>
    <mergeCell ref="K87:M89"/>
    <mergeCell ref="A87:C89"/>
    <mergeCell ref="A90:C92"/>
    <mergeCell ref="A93:C95"/>
    <mergeCell ref="A96:C98"/>
    <mergeCell ref="A99:C101"/>
    <mergeCell ref="A102:C104"/>
    <mergeCell ref="A69:C71"/>
    <mergeCell ref="A72:C74"/>
    <mergeCell ref="A75:C77"/>
    <mergeCell ref="A81:C83"/>
    <mergeCell ref="A84:C86"/>
    <mergeCell ref="X52:Y52"/>
    <mergeCell ref="Z52:AD52"/>
    <mergeCell ref="X53:Y53"/>
    <mergeCell ref="Z53:AD53"/>
    <mergeCell ref="X54:Y54"/>
    <mergeCell ref="Z54:AD54"/>
    <mergeCell ref="B113:D113"/>
    <mergeCell ref="L113:N113"/>
    <mergeCell ref="B110:D110"/>
    <mergeCell ref="L110:N110"/>
    <mergeCell ref="B111:D111"/>
    <mergeCell ref="L111:N111"/>
    <mergeCell ref="B112:D112"/>
    <mergeCell ref="L112:N112"/>
    <mergeCell ref="Z62:AB62"/>
    <mergeCell ref="B109:D109"/>
    <mergeCell ref="L109:N109"/>
    <mergeCell ref="A62:C62"/>
    <mergeCell ref="F62:H62"/>
    <mergeCell ref="K62:M62"/>
    <mergeCell ref="P62:R62"/>
    <mergeCell ref="Z109:AD109"/>
    <mergeCell ref="A63:C65"/>
    <mergeCell ref="A66:C68"/>
    <mergeCell ref="A1:AD1"/>
    <mergeCell ref="A2:AD2"/>
    <mergeCell ref="F5:H5"/>
    <mergeCell ref="P5:R5"/>
    <mergeCell ref="A5:C5"/>
    <mergeCell ref="U5:W5"/>
    <mergeCell ref="K3:T3"/>
    <mergeCell ref="A4:AD4"/>
    <mergeCell ref="A61:AD61"/>
    <mergeCell ref="B55:D55"/>
    <mergeCell ref="B52:D52"/>
    <mergeCell ref="B53:D53"/>
    <mergeCell ref="B54:D54"/>
    <mergeCell ref="Z5:AB5"/>
    <mergeCell ref="X55:Y55"/>
    <mergeCell ref="Z55:AD55"/>
    <mergeCell ref="L55:N55"/>
    <mergeCell ref="Z56:AD56"/>
    <mergeCell ref="X56:Y56"/>
    <mergeCell ref="Z110:AD110"/>
    <mergeCell ref="Z111:AD111"/>
    <mergeCell ref="Z112:AD112"/>
    <mergeCell ref="Z113:AD113"/>
    <mergeCell ref="B56:D56"/>
    <mergeCell ref="L56:N56"/>
    <mergeCell ref="A58:AD58"/>
    <mergeCell ref="A59:AD59"/>
    <mergeCell ref="X109:Y109"/>
    <mergeCell ref="X110:Y110"/>
    <mergeCell ref="X111:Y111"/>
    <mergeCell ref="X112:Y112"/>
    <mergeCell ref="X113:Y113"/>
    <mergeCell ref="K5:M5"/>
    <mergeCell ref="L52:N52"/>
    <mergeCell ref="L53:N53"/>
    <mergeCell ref="L54:N54"/>
    <mergeCell ref="U62:W62"/>
    <mergeCell ref="K27:M29"/>
    <mergeCell ref="A6:C8"/>
    <mergeCell ref="A9:C11"/>
    <mergeCell ref="A12:C14"/>
    <mergeCell ref="A15:C17"/>
    <mergeCell ref="A18:C20"/>
    <mergeCell ref="A21:C23"/>
    <mergeCell ref="A24:C26"/>
    <mergeCell ref="A27:C29"/>
    <mergeCell ref="A30:C32"/>
    <mergeCell ref="A33:C35"/>
    <mergeCell ref="A36:C38"/>
    <mergeCell ref="A39:C41"/>
    <mergeCell ref="A42:C44"/>
    <mergeCell ref="A45:C47"/>
    <mergeCell ref="A48:C50"/>
    <mergeCell ref="K6:M8"/>
    <mergeCell ref="K9:M11"/>
    <mergeCell ref="K12:M14"/>
    <mergeCell ref="K15:M17"/>
    <mergeCell ref="K18:M20"/>
    <mergeCell ref="K21:M23"/>
    <mergeCell ref="K24:M26"/>
    <mergeCell ref="K30:M32"/>
    <mergeCell ref="K33:M35"/>
    <mergeCell ref="K36:M38"/>
    <mergeCell ref="K39:M41"/>
    <mergeCell ref="K42:M44"/>
    <mergeCell ref="K45:M47"/>
    <mergeCell ref="U48:W50"/>
    <mergeCell ref="K48:M50"/>
    <mergeCell ref="U6:W8"/>
    <mergeCell ref="U9:W11"/>
    <mergeCell ref="U12:W14"/>
    <mergeCell ref="U15:W17"/>
    <mergeCell ref="U18:W20"/>
    <mergeCell ref="U21:W23"/>
    <mergeCell ref="U24:W26"/>
    <mergeCell ref="U27:W29"/>
    <mergeCell ref="N21:T23"/>
    <mergeCell ref="U33:W35"/>
    <mergeCell ref="U36:W38"/>
    <mergeCell ref="U39:W41"/>
    <mergeCell ref="U42:W44"/>
    <mergeCell ref="U45:W47"/>
    <mergeCell ref="U30:W32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scale="68" r:id="rId2"/>
  <rowBreaks count="1" manualBreakCount="1">
    <brk id="57" max="2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Q63"/>
  <sheetViews>
    <sheetView view="pageBreakPreview" zoomScaleSheetLayoutView="100" zoomScalePageLayoutView="0" workbookViewId="0" topLeftCell="A46">
      <selection activeCell="F57" sqref="F57"/>
    </sheetView>
  </sheetViews>
  <sheetFormatPr defaultColWidth="9.00390625" defaultRowHeight="13.5"/>
  <cols>
    <col min="1" max="1" width="4.125" style="192" customWidth="1"/>
    <col min="2" max="2" width="6.125" style="192" customWidth="1"/>
    <col min="3" max="3" width="4.125" style="192" customWidth="1"/>
    <col min="4" max="4" width="15.625" style="192" customWidth="1"/>
    <col min="5" max="5" width="2.625" style="192" customWidth="1"/>
    <col min="6" max="6" width="15.625" style="192" customWidth="1"/>
    <col min="7" max="7" width="7.625" style="192" customWidth="1"/>
    <col min="8" max="8" width="2.625" style="192" customWidth="1"/>
    <col min="9" max="10" width="7.625" style="192" customWidth="1"/>
    <col min="11" max="11" width="2.625" style="192" customWidth="1"/>
    <col min="12" max="13" width="7.625" style="192" customWidth="1"/>
    <col min="14" max="14" width="2.625" style="192" customWidth="1"/>
    <col min="15" max="15" width="7.625" style="192" customWidth="1"/>
    <col min="16" max="16" width="16.625" style="192" customWidth="1"/>
    <col min="17" max="17" width="19.00390625" style="192" customWidth="1"/>
    <col min="18" max="16384" width="9.00390625" style="192" customWidth="1"/>
  </cols>
  <sheetData>
    <row r="1" spans="2:17" ht="21.75" customHeight="1" thickBot="1">
      <c r="B1" s="193">
        <v>1</v>
      </c>
      <c r="D1" s="663" t="str">
        <f>'要綱'!A2</f>
        <v>第3回宮古地区大会３・４年生大会</v>
      </c>
      <c r="E1" s="663"/>
      <c r="F1" s="663"/>
      <c r="G1" s="663"/>
      <c r="H1" s="660" t="s">
        <v>136</v>
      </c>
      <c r="I1" s="660"/>
      <c r="J1" s="660"/>
      <c r="K1" s="660"/>
      <c r="L1" s="661" t="str">
        <f>'要綱'!F9</f>
        <v>令和6年5月19日(日)</v>
      </c>
      <c r="M1" s="661"/>
      <c r="N1" s="661"/>
      <c r="O1" s="661"/>
      <c r="P1" s="661"/>
      <c r="Q1" s="664" t="str">
        <f>'要綱'!F12</f>
        <v>男子：砂川小学校　　　　　女子：東小学校</v>
      </c>
    </row>
    <row r="2" spans="1:17" ht="21.75" customHeight="1" thickBot="1" thickTop="1">
      <c r="A2" s="194"/>
      <c r="B2" s="195" t="s">
        <v>135</v>
      </c>
      <c r="C2" s="194"/>
      <c r="D2" s="658" t="str">
        <f>'要綱'!A3</f>
        <v>第44回新報児童オリンピックU-１０地区大会</v>
      </c>
      <c r="E2" s="658"/>
      <c r="F2" s="658"/>
      <c r="G2" s="658"/>
      <c r="H2" s="660"/>
      <c r="I2" s="660"/>
      <c r="J2" s="660"/>
      <c r="K2" s="660"/>
      <c r="L2" s="661"/>
      <c r="M2" s="661"/>
      <c r="N2" s="661"/>
      <c r="O2" s="661"/>
      <c r="P2" s="661"/>
      <c r="Q2" s="664"/>
    </row>
    <row r="3" spans="1:17" ht="4.5" customHeight="1" thickTop="1">
      <c r="A3" s="194"/>
      <c r="B3" s="194"/>
      <c r="C3" s="194"/>
      <c r="D3" s="197"/>
      <c r="E3" s="197"/>
      <c r="F3" s="197"/>
      <c r="G3" s="198"/>
      <c r="H3" s="198"/>
      <c r="I3" s="198"/>
      <c r="J3" s="198"/>
      <c r="K3" s="199"/>
      <c r="L3" s="200"/>
      <c r="M3" s="200"/>
      <c r="N3" s="200"/>
      <c r="O3" s="200"/>
      <c r="P3" s="200"/>
      <c r="Q3" s="201"/>
    </row>
    <row r="4" spans="1:17" ht="27" customHeight="1">
      <c r="A4" s="654" t="s">
        <v>126</v>
      </c>
      <c r="B4" s="655"/>
      <c r="C4" s="656"/>
      <c r="D4" s="657" t="s">
        <v>137</v>
      </c>
      <c r="E4" s="657"/>
      <c r="F4" s="657"/>
      <c r="G4" s="657" t="s">
        <v>127</v>
      </c>
      <c r="H4" s="657"/>
      <c r="I4" s="657"/>
      <c r="J4" s="657" t="s">
        <v>138</v>
      </c>
      <c r="K4" s="657"/>
      <c r="L4" s="657"/>
      <c r="M4" s="657" t="s">
        <v>139</v>
      </c>
      <c r="N4" s="657"/>
      <c r="O4" s="657"/>
      <c r="P4" s="202" t="s">
        <v>128</v>
      </c>
      <c r="Q4" s="202" t="s">
        <v>140</v>
      </c>
    </row>
    <row r="5" spans="1:17" ht="27" customHeight="1">
      <c r="A5" s="203"/>
      <c r="B5" s="204"/>
      <c r="C5" s="204"/>
      <c r="D5" s="203"/>
      <c r="E5" s="205" t="s">
        <v>129</v>
      </c>
      <c r="F5" s="206"/>
      <c r="G5" s="203"/>
      <c r="H5" s="205" t="s">
        <v>129</v>
      </c>
      <c r="I5" s="206"/>
      <c r="J5" s="203"/>
      <c r="K5" s="205" t="s">
        <v>129</v>
      </c>
      <c r="L5" s="206"/>
      <c r="M5" s="203"/>
      <c r="N5" s="205" t="s">
        <v>129</v>
      </c>
      <c r="O5" s="206"/>
      <c r="P5" s="207"/>
      <c r="Q5" s="208" t="s">
        <v>130</v>
      </c>
    </row>
    <row r="6" spans="1:17" ht="27" customHeight="1">
      <c r="A6" s="203"/>
      <c r="B6" s="204"/>
      <c r="C6" s="204"/>
      <c r="D6" s="203"/>
      <c r="E6" s="205" t="s">
        <v>129</v>
      </c>
      <c r="F6" s="206"/>
      <c r="G6" s="203"/>
      <c r="H6" s="205" t="s">
        <v>129</v>
      </c>
      <c r="I6" s="206"/>
      <c r="J6" s="203"/>
      <c r="K6" s="205" t="s">
        <v>129</v>
      </c>
      <c r="L6" s="206"/>
      <c r="M6" s="203"/>
      <c r="N6" s="205" t="s">
        <v>129</v>
      </c>
      <c r="O6" s="206"/>
      <c r="P6" s="207"/>
      <c r="Q6" s="209"/>
    </row>
    <row r="7" spans="1:17" ht="27" customHeight="1">
      <c r="A7" s="203"/>
      <c r="B7" s="204"/>
      <c r="C7" s="204"/>
      <c r="D7" s="203"/>
      <c r="E7" s="205" t="s">
        <v>129</v>
      </c>
      <c r="F7" s="210"/>
      <c r="G7" s="203"/>
      <c r="H7" s="205" t="s">
        <v>129</v>
      </c>
      <c r="I7" s="210"/>
      <c r="J7" s="203"/>
      <c r="K7" s="205" t="s">
        <v>129</v>
      </c>
      <c r="L7" s="210"/>
      <c r="M7" s="203"/>
      <c r="N7" s="205" t="s">
        <v>129</v>
      </c>
      <c r="O7" s="210"/>
      <c r="P7" s="211"/>
      <c r="Q7" s="208" t="s">
        <v>131</v>
      </c>
    </row>
    <row r="8" spans="1:17" ht="27" customHeight="1">
      <c r="A8" s="203"/>
      <c r="B8" s="204"/>
      <c r="C8" s="204"/>
      <c r="D8" s="203"/>
      <c r="E8" s="205" t="s">
        <v>129</v>
      </c>
      <c r="F8" s="210"/>
      <c r="G8" s="203"/>
      <c r="H8" s="205" t="s">
        <v>129</v>
      </c>
      <c r="I8" s="210"/>
      <c r="J8" s="203"/>
      <c r="K8" s="205" t="s">
        <v>129</v>
      </c>
      <c r="L8" s="210"/>
      <c r="M8" s="203"/>
      <c r="N8" s="205" t="s">
        <v>129</v>
      </c>
      <c r="O8" s="210"/>
      <c r="P8" s="211"/>
      <c r="Q8" s="209"/>
    </row>
    <row r="9" spans="1:17" ht="27" customHeight="1">
      <c r="A9" s="203"/>
      <c r="B9" s="204"/>
      <c r="C9" s="204"/>
      <c r="D9" s="203"/>
      <c r="E9" s="205" t="s">
        <v>129</v>
      </c>
      <c r="F9" s="206"/>
      <c r="G9" s="203"/>
      <c r="H9" s="205" t="s">
        <v>129</v>
      </c>
      <c r="I9" s="206"/>
      <c r="J9" s="203"/>
      <c r="K9" s="205" t="s">
        <v>129</v>
      </c>
      <c r="L9" s="206"/>
      <c r="M9" s="203"/>
      <c r="N9" s="205" t="s">
        <v>129</v>
      </c>
      <c r="O9" s="206"/>
      <c r="P9" s="207"/>
      <c r="Q9" s="208" t="s">
        <v>132</v>
      </c>
    </row>
    <row r="10" spans="1:17" ht="27" customHeight="1">
      <c r="A10" s="203"/>
      <c r="B10" s="204"/>
      <c r="C10" s="204"/>
      <c r="D10" s="203"/>
      <c r="E10" s="205" t="s">
        <v>129</v>
      </c>
      <c r="F10" s="206"/>
      <c r="G10" s="203"/>
      <c r="H10" s="205" t="s">
        <v>129</v>
      </c>
      <c r="I10" s="206"/>
      <c r="J10" s="203"/>
      <c r="K10" s="205" t="s">
        <v>129</v>
      </c>
      <c r="L10" s="206"/>
      <c r="M10" s="203"/>
      <c r="N10" s="205" t="s">
        <v>129</v>
      </c>
      <c r="O10" s="206"/>
      <c r="P10" s="207"/>
      <c r="Q10" s="209"/>
    </row>
    <row r="11" spans="1:17" ht="27" customHeight="1">
      <c r="A11" s="203"/>
      <c r="B11" s="204"/>
      <c r="C11" s="204"/>
      <c r="D11" s="203"/>
      <c r="E11" s="205" t="s">
        <v>129</v>
      </c>
      <c r="F11" s="206"/>
      <c r="G11" s="203"/>
      <c r="H11" s="205" t="s">
        <v>129</v>
      </c>
      <c r="I11" s="206"/>
      <c r="J11" s="203"/>
      <c r="K11" s="205" t="s">
        <v>129</v>
      </c>
      <c r="L11" s="206"/>
      <c r="M11" s="203"/>
      <c r="N11" s="205" t="s">
        <v>129</v>
      </c>
      <c r="O11" s="206"/>
      <c r="P11" s="207"/>
      <c r="Q11" s="208" t="s">
        <v>133</v>
      </c>
    </row>
    <row r="12" spans="1:17" ht="27" customHeight="1">
      <c r="A12" s="203"/>
      <c r="B12" s="204"/>
      <c r="C12" s="204"/>
      <c r="D12" s="203"/>
      <c r="E12" s="205" t="s">
        <v>129</v>
      </c>
      <c r="F12" s="206"/>
      <c r="G12" s="203"/>
      <c r="H12" s="205" t="s">
        <v>129</v>
      </c>
      <c r="I12" s="206"/>
      <c r="J12" s="203"/>
      <c r="K12" s="205" t="s">
        <v>129</v>
      </c>
      <c r="L12" s="206"/>
      <c r="M12" s="203"/>
      <c r="N12" s="205" t="s">
        <v>129</v>
      </c>
      <c r="O12" s="206"/>
      <c r="P12" s="207"/>
      <c r="Q12" s="209"/>
    </row>
    <row r="13" spans="1:17" ht="27" customHeight="1">
      <c r="A13" s="203"/>
      <c r="B13" s="204"/>
      <c r="C13" s="204"/>
      <c r="D13" s="203"/>
      <c r="E13" s="205" t="s">
        <v>129</v>
      </c>
      <c r="F13" s="206"/>
      <c r="G13" s="203"/>
      <c r="H13" s="205" t="s">
        <v>129</v>
      </c>
      <c r="I13" s="206"/>
      <c r="J13" s="203"/>
      <c r="K13" s="205" t="s">
        <v>129</v>
      </c>
      <c r="L13" s="206"/>
      <c r="M13" s="203"/>
      <c r="N13" s="205" t="s">
        <v>129</v>
      </c>
      <c r="O13" s="206"/>
      <c r="P13" s="207"/>
      <c r="Q13" s="208" t="s">
        <v>134</v>
      </c>
    </row>
    <row r="14" spans="1:17" ht="27" customHeight="1">
      <c r="A14" s="203"/>
      <c r="B14" s="204"/>
      <c r="C14" s="204"/>
      <c r="D14" s="203"/>
      <c r="E14" s="205" t="s">
        <v>129</v>
      </c>
      <c r="F14" s="206"/>
      <c r="G14" s="203"/>
      <c r="H14" s="205" t="s">
        <v>129</v>
      </c>
      <c r="I14" s="206"/>
      <c r="J14" s="203"/>
      <c r="K14" s="205" t="s">
        <v>129</v>
      </c>
      <c r="L14" s="206"/>
      <c r="M14" s="203"/>
      <c r="N14" s="205" t="s">
        <v>129</v>
      </c>
      <c r="O14" s="206"/>
      <c r="P14" s="207"/>
      <c r="Q14" s="209"/>
    </row>
    <row r="15" spans="1:17" ht="27" customHeight="1">
      <c r="A15" s="203"/>
      <c r="B15" s="204"/>
      <c r="C15" s="204"/>
      <c r="D15" s="203"/>
      <c r="E15" s="205" t="s">
        <v>129</v>
      </c>
      <c r="F15" s="206"/>
      <c r="G15" s="203"/>
      <c r="H15" s="205" t="s">
        <v>129</v>
      </c>
      <c r="I15" s="206"/>
      <c r="J15" s="203"/>
      <c r="K15" s="205" t="s">
        <v>129</v>
      </c>
      <c r="L15" s="206"/>
      <c r="M15" s="203"/>
      <c r="N15" s="205" t="s">
        <v>129</v>
      </c>
      <c r="O15" s="206"/>
      <c r="P15" s="207"/>
      <c r="Q15" s="209"/>
    </row>
    <row r="16" spans="1:17" ht="27" customHeight="1">
      <c r="A16" s="203"/>
      <c r="B16" s="204"/>
      <c r="C16" s="204"/>
      <c r="D16" s="203"/>
      <c r="E16" s="205" t="s">
        <v>129</v>
      </c>
      <c r="F16" s="206"/>
      <c r="G16" s="203"/>
      <c r="H16" s="205" t="s">
        <v>129</v>
      </c>
      <c r="I16" s="206"/>
      <c r="J16" s="203"/>
      <c r="K16" s="205" t="s">
        <v>129</v>
      </c>
      <c r="L16" s="206"/>
      <c r="M16" s="203"/>
      <c r="N16" s="205" t="s">
        <v>129</v>
      </c>
      <c r="O16" s="206"/>
      <c r="P16" s="207"/>
      <c r="Q16" s="209"/>
    </row>
    <row r="17" spans="1:17" ht="27" customHeight="1">
      <c r="A17" s="203"/>
      <c r="B17" s="204"/>
      <c r="C17" s="204"/>
      <c r="D17" s="203"/>
      <c r="E17" s="205" t="s">
        <v>129</v>
      </c>
      <c r="F17" s="206"/>
      <c r="G17" s="203"/>
      <c r="H17" s="205" t="s">
        <v>129</v>
      </c>
      <c r="I17" s="206"/>
      <c r="J17" s="203"/>
      <c r="K17" s="205" t="s">
        <v>129</v>
      </c>
      <c r="L17" s="206"/>
      <c r="M17" s="203"/>
      <c r="N17" s="205" t="s">
        <v>129</v>
      </c>
      <c r="O17" s="206"/>
      <c r="P17" s="207"/>
      <c r="Q17" s="209"/>
    </row>
    <row r="18" spans="1:17" ht="27" customHeight="1">
      <c r="A18" s="203"/>
      <c r="B18" s="204"/>
      <c r="C18" s="204"/>
      <c r="D18" s="203"/>
      <c r="E18" s="205" t="s">
        <v>129</v>
      </c>
      <c r="F18" s="206"/>
      <c r="G18" s="203"/>
      <c r="H18" s="205" t="s">
        <v>129</v>
      </c>
      <c r="I18" s="206"/>
      <c r="J18" s="203"/>
      <c r="K18" s="205" t="s">
        <v>129</v>
      </c>
      <c r="L18" s="206"/>
      <c r="M18" s="203"/>
      <c r="N18" s="205" t="s">
        <v>129</v>
      </c>
      <c r="O18" s="206"/>
      <c r="P18" s="207"/>
      <c r="Q18" s="209"/>
    </row>
    <row r="19" spans="1:17" ht="27" customHeight="1">
      <c r="A19" s="203"/>
      <c r="B19" s="204"/>
      <c r="C19" s="204"/>
      <c r="D19" s="203"/>
      <c r="E19" s="205" t="s">
        <v>129</v>
      </c>
      <c r="F19" s="206"/>
      <c r="G19" s="203"/>
      <c r="H19" s="205" t="s">
        <v>129</v>
      </c>
      <c r="I19" s="206"/>
      <c r="J19" s="203"/>
      <c r="K19" s="205" t="s">
        <v>129</v>
      </c>
      <c r="L19" s="206"/>
      <c r="M19" s="203"/>
      <c r="N19" s="205" t="s">
        <v>129</v>
      </c>
      <c r="O19" s="206"/>
      <c r="P19" s="207"/>
      <c r="Q19" s="209"/>
    </row>
    <row r="20" spans="1:17" ht="27" customHeight="1">
      <c r="A20" s="203"/>
      <c r="B20" s="204"/>
      <c r="C20" s="204"/>
      <c r="D20" s="203"/>
      <c r="E20" s="205" t="s">
        <v>129</v>
      </c>
      <c r="F20" s="206"/>
      <c r="G20" s="203"/>
      <c r="H20" s="205" t="s">
        <v>129</v>
      </c>
      <c r="I20" s="206"/>
      <c r="J20" s="203"/>
      <c r="K20" s="205" t="s">
        <v>129</v>
      </c>
      <c r="L20" s="206"/>
      <c r="M20" s="203"/>
      <c r="N20" s="205" t="s">
        <v>129</v>
      </c>
      <c r="O20" s="206"/>
      <c r="P20" s="207"/>
      <c r="Q20" s="209"/>
    </row>
    <row r="21" spans="1:17" ht="27" customHeight="1">
      <c r="A21" s="203"/>
      <c r="B21" s="204"/>
      <c r="C21" s="204"/>
      <c r="D21" s="203"/>
      <c r="E21" s="205" t="s">
        <v>129</v>
      </c>
      <c r="F21" s="206"/>
      <c r="G21" s="203"/>
      <c r="H21" s="205" t="s">
        <v>129</v>
      </c>
      <c r="I21" s="206"/>
      <c r="J21" s="203"/>
      <c r="K21" s="205" t="s">
        <v>129</v>
      </c>
      <c r="L21" s="206"/>
      <c r="M21" s="203"/>
      <c r="N21" s="205" t="s">
        <v>129</v>
      </c>
      <c r="O21" s="206"/>
      <c r="P21" s="207"/>
      <c r="Q21" s="209"/>
    </row>
    <row r="22" spans="1:17" ht="21.75" customHeight="1" thickBot="1">
      <c r="A22" s="21"/>
      <c r="B22" s="212">
        <v>1</v>
      </c>
      <c r="C22" s="21"/>
      <c r="D22" s="659" t="str">
        <f>D1</f>
        <v>第3回宮古地区大会３・４年生大会</v>
      </c>
      <c r="E22" s="659"/>
      <c r="F22" s="659"/>
      <c r="G22" s="659"/>
      <c r="H22" s="660" t="str">
        <f>H1</f>
        <v>対戦結果一覧表</v>
      </c>
      <c r="I22" s="660"/>
      <c r="J22" s="660"/>
      <c r="K22" s="660"/>
      <c r="L22" s="661" t="str">
        <f>L1</f>
        <v>令和6年5月19日(日)</v>
      </c>
      <c r="M22" s="661"/>
      <c r="N22" s="661"/>
      <c r="O22" s="661"/>
      <c r="P22" s="661"/>
      <c r="Q22" s="662" t="str">
        <f>Q1</f>
        <v>男子：砂川小学校　　　　　女子：東小学校</v>
      </c>
    </row>
    <row r="23" spans="1:17" ht="21.75" customHeight="1" thickBot="1" thickTop="1">
      <c r="A23" s="196"/>
      <c r="B23" s="195" t="s">
        <v>23</v>
      </c>
      <c r="C23" s="196"/>
      <c r="D23" s="658" t="str">
        <f>D2</f>
        <v>第44回新報児童オリンピックU-１０地区大会</v>
      </c>
      <c r="E23" s="658"/>
      <c r="F23" s="658"/>
      <c r="G23" s="658"/>
      <c r="H23" s="660"/>
      <c r="I23" s="660"/>
      <c r="J23" s="660"/>
      <c r="K23" s="660"/>
      <c r="L23" s="661"/>
      <c r="M23" s="661"/>
      <c r="N23" s="661"/>
      <c r="O23" s="661"/>
      <c r="P23" s="661"/>
      <c r="Q23" s="662"/>
    </row>
    <row r="24" spans="1:17" ht="4.5" customHeight="1" thickTop="1">
      <c r="A24" s="194"/>
      <c r="B24" s="194"/>
      <c r="C24" s="194"/>
      <c r="D24" s="197"/>
      <c r="E24" s="197"/>
      <c r="F24" s="197"/>
      <c r="G24" s="198"/>
      <c r="H24" s="198"/>
      <c r="I24" s="198"/>
      <c r="J24" s="198"/>
      <c r="K24" s="199"/>
      <c r="L24" s="200"/>
      <c r="M24" s="200"/>
      <c r="N24" s="200"/>
      <c r="O24" s="200"/>
      <c r="P24" s="200"/>
      <c r="Q24" s="201"/>
    </row>
    <row r="25" spans="1:17" ht="27" customHeight="1">
      <c r="A25" s="654" t="s">
        <v>126</v>
      </c>
      <c r="B25" s="655"/>
      <c r="C25" s="656"/>
      <c r="D25" s="657" t="s">
        <v>141</v>
      </c>
      <c r="E25" s="657"/>
      <c r="F25" s="657"/>
      <c r="G25" s="657" t="s">
        <v>127</v>
      </c>
      <c r="H25" s="657"/>
      <c r="I25" s="657"/>
      <c r="J25" s="657" t="s">
        <v>142</v>
      </c>
      <c r="K25" s="657"/>
      <c r="L25" s="657"/>
      <c r="M25" s="657" t="s">
        <v>143</v>
      </c>
      <c r="N25" s="657"/>
      <c r="O25" s="657"/>
      <c r="P25" s="202" t="s">
        <v>128</v>
      </c>
      <c r="Q25" s="202" t="s">
        <v>144</v>
      </c>
    </row>
    <row r="26" spans="1:17" ht="27" customHeight="1">
      <c r="A26" s="203"/>
      <c r="B26" s="204"/>
      <c r="C26" s="204"/>
      <c r="D26" s="203"/>
      <c r="E26" s="205" t="s">
        <v>145</v>
      </c>
      <c r="F26" s="206"/>
      <c r="G26" s="203"/>
      <c r="H26" s="205" t="s">
        <v>145</v>
      </c>
      <c r="I26" s="206"/>
      <c r="J26" s="203"/>
      <c r="K26" s="205" t="s">
        <v>145</v>
      </c>
      <c r="L26" s="206"/>
      <c r="M26" s="203"/>
      <c r="N26" s="205" t="s">
        <v>145</v>
      </c>
      <c r="O26" s="206"/>
      <c r="P26" s="207"/>
      <c r="Q26" s="208" t="s">
        <v>130</v>
      </c>
    </row>
    <row r="27" spans="1:17" ht="27" customHeight="1">
      <c r="A27" s="203"/>
      <c r="B27" s="204"/>
      <c r="C27" s="204"/>
      <c r="D27" s="203"/>
      <c r="E27" s="205" t="s">
        <v>145</v>
      </c>
      <c r="F27" s="206"/>
      <c r="G27" s="203"/>
      <c r="H27" s="205" t="s">
        <v>145</v>
      </c>
      <c r="I27" s="206"/>
      <c r="J27" s="203"/>
      <c r="K27" s="205" t="s">
        <v>145</v>
      </c>
      <c r="L27" s="206"/>
      <c r="M27" s="203"/>
      <c r="N27" s="205" t="s">
        <v>145</v>
      </c>
      <c r="O27" s="206"/>
      <c r="P27" s="207"/>
      <c r="Q27" s="209"/>
    </row>
    <row r="28" spans="1:17" ht="27" customHeight="1">
      <c r="A28" s="203"/>
      <c r="B28" s="204"/>
      <c r="C28" s="204"/>
      <c r="D28" s="203"/>
      <c r="E28" s="205" t="s">
        <v>145</v>
      </c>
      <c r="F28" s="210"/>
      <c r="G28" s="203"/>
      <c r="H28" s="205" t="s">
        <v>145</v>
      </c>
      <c r="I28" s="210"/>
      <c r="J28" s="203"/>
      <c r="K28" s="205" t="s">
        <v>145</v>
      </c>
      <c r="L28" s="210"/>
      <c r="M28" s="203"/>
      <c r="N28" s="205" t="s">
        <v>145</v>
      </c>
      <c r="O28" s="210"/>
      <c r="P28" s="211"/>
      <c r="Q28" s="208" t="s">
        <v>131</v>
      </c>
    </row>
    <row r="29" spans="1:17" ht="27" customHeight="1">
      <c r="A29" s="203"/>
      <c r="B29" s="204"/>
      <c r="C29" s="204"/>
      <c r="D29" s="203"/>
      <c r="E29" s="205" t="s">
        <v>145</v>
      </c>
      <c r="F29" s="210"/>
      <c r="G29" s="203"/>
      <c r="H29" s="205" t="s">
        <v>145</v>
      </c>
      <c r="I29" s="210"/>
      <c r="J29" s="203"/>
      <c r="K29" s="205" t="s">
        <v>145</v>
      </c>
      <c r="L29" s="210"/>
      <c r="M29" s="203"/>
      <c r="N29" s="205" t="s">
        <v>145</v>
      </c>
      <c r="O29" s="210"/>
      <c r="P29" s="211"/>
      <c r="Q29" s="209"/>
    </row>
    <row r="30" spans="1:17" ht="27" customHeight="1">
      <c r="A30" s="203"/>
      <c r="B30" s="204"/>
      <c r="C30" s="204"/>
      <c r="D30" s="203"/>
      <c r="E30" s="205" t="s">
        <v>145</v>
      </c>
      <c r="F30" s="206"/>
      <c r="G30" s="203"/>
      <c r="H30" s="205" t="s">
        <v>145</v>
      </c>
      <c r="I30" s="206"/>
      <c r="J30" s="203"/>
      <c r="K30" s="205" t="s">
        <v>145</v>
      </c>
      <c r="L30" s="206"/>
      <c r="M30" s="203"/>
      <c r="N30" s="205" t="s">
        <v>145</v>
      </c>
      <c r="O30" s="206"/>
      <c r="P30" s="207"/>
      <c r="Q30" s="208" t="s">
        <v>132</v>
      </c>
    </row>
    <row r="31" spans="1:17" ht="27" customHeight="1">
      <c r="A31" s="203"/>
      <c r="B31" s="204"/>
      <c r="C31" s="204"/>
      <c r="D31" s="203"/>
      <c r="E31" s="205" t="s">
        <v>145</v>
      </c>
      <c r="F31" s="206"/>
      <c r="G31" s="203"/>
      <c r="H31" s="205" t="s">
        <v>145</v>
      </c>
      <c r="I31" s="206"/>
      <c r="J31" s="203"/>
      <c r="K31" s="205" t="s">
        <v>145</v>
      </c>
      <c r="L31" s="206"/>
      <c r="M31" s="203"/>
      <c r="N31" s="205" t="s">
        <v>145</v>
      </c>
      <c r="O31" s="206"/>
      <c r="P31" s="207"/>
      <c r="Q31" s="209"/>
    </row>
    <row r="32" spans="1:17" ht="27" customHeight="1">
      <c r="A32" s="203"/>
      <c r="B32" s="204"/>
      <c r="C32" s="204"/>
      <c r="D32" s="203"/>
      <c r="E32" s="205" t="s">
        <v>145</v>
      </c>
      <c r="F32" s="206"/>
      <c r="G32" s="203"/>
      <c r="H32" s="205" t="s">
        <v>145</v>
      </c>
      <c r="I32" s="206"/>
      <c r="J32" s="203"/>
      <c r="K32" s="205" t="s">
        <v>145</v>
      </c>
      <c r="L32" s="206"/>
      <c r="M32" s="203"/>
      <c r="N32" s="205" t="s">
        <v>145</v>
      </c>
      <c r="O32" s="206"/>
      <c r="P32" s="207"/>
      <c r="Q32" s="208" t="s">
        <v>133</v>
      </c>
    </row>
    <row r="33" spans="1:17" ht="27" customHeight="1">
      <c r="A33" s="203"/>
      <c r="B33" s="204"/>
      <c r="C33" s="204"/>
      <c r="D33" s="203"/>
      <c r="E33" s="205" t="s">
        <v>145</v>
      </c>
      <c r="F33" s="206"/>
      <c r="G33" s="203"/>
      <c r="H33" s="205" t="s">
        <v>145</v>
      </c>
      <c r="I33" s="206"/>
      <c r="J33" s="203"/>
      <c r="K33" s="205" t="s">
        <v>145</v>
      </c>
      <c r="L33" s="206"/>
      <c r="M33" s="203"/>
      <c r="N33" s="205" t="s">
        <v>145</v>
      </c>
      <c r="O33" s="206"/>
      <c r="P33" s="207"/>
      <c r="Q33" s="209"/>
    </row>
    <row r="34" spans="1:17" ht="27" customHeight="1">
      <c r="A34" s="203"/>
      <c r="B34" s="204"/>
      <c r="C34" s="204"/>
      <c r="D34" s="203"/>
      <c r="E34" s="205" t="s">
        <v>145</v>
      </c>
      <c r="F34" s="206"/>
      <c r="G34" s="203"/>
      <c r="H34" s="205" t="s">
        <v>145</v>
      </c>
      <c r="I34" s="206"/>
      <c r="J34" s="203"/>
      <c r="K34" s="205" t="s">
        <v>145</v>
      </c>
      <c r="L34" s="206"/>
      <c r="M34" s="203"/>
      <c r="N34" s="205" t="s">
        <v>145</v>
      </c>
      <c r="O34" s="206"/>
      <c r="P34" s="207"/>
      <c r="Q34" s="208" t="s">
        <v>134</v>
      </c>
    </row>
    <row r="35" spans="1:17" ht="27" customHeight="1">
      <c r="A35" s="203"/>
      <c r="B35" s="204"/>
      <c r="C35" s="204"/>
      <c r="D35" s="203"/>
      <c r="E35" s="205" t="s">
        <v>145</v>
      </c>
      <c r="F35" s="206"/>
      <c r="G35" s="203"/>
      <c r="H35" s="205" t="s">
        <v>145</v>
      </c>
      <c r="I35" s="206"/>
      <c r="J35" s="203"/>
      <c r="K35" s="205" t="s">
        <v>145</v>
      </c>
      <c r="L35" s="206"/>
      <c r="M35" s="203"/>
      <c r="N35" s="205" t="s">
        <v>145</v>
      </c>
      <c r="O35" s="206"/>
      <c r="P35" s="207"/>
      <c r="Q35" s="209"/>
    </row>
    <row r="36" spans="1:17" ht="27" customHeight="1">
      <c r="A36" s="203"/>
      <c r="B36" s="204"/>
      <c r="C36" s="204"/>
      <c r="D36" s="203"/>
      <c r="E36" s="205" t="s">
        <v>145</v>
      </c>
      <c r="F36" s="206"/>
      <c r="G36" s="203"/>
      <c r="H36" s="205" t="s">
        <v>145</v>
      </c>
      <c r="I36" s="206"/>
      <c r="J36" s="203"/>
      <c r="K36" s="205" t="s">
        <v>145</v>
      </c>
      <c r="L36" s="206"/>
      <c r="M36" s="203"/>
      <c r="N36" s="205" t="s">
        <v>145</v>
      </c>
      <c r="O36" s="206"/>
      <c r="P36" s="207"/>
      <c r="Q36" s="209"/>
    </row>
    <row r="37" spans="1:17" ht="27" customHeight="1">
      <c r="A37" s="203"/>
      <c r="B37" s="204"/>
      <c r="C37" s="204"/>
      <c r="D37" s="203"/>
      <c r="E37" s="205" t="s">
        <v>145</v>
      </c>
      <c r="F37" s="206"/>
      <c r="G37" s="203"/>
      <c r="H37" s="205" t="s">
        <v>145</v>
      </c>
      <c r="I37" s="206"/>
      <c r="J37" s="203"/>
      <c r="K37" s="205" t="s">
        <v>145</v>
      </c>
      <c r="L37" s="206"/>
      <c r="M37" s="203"/>
      <c r="N37" s="205" t="s">
        <v>145</v>
      </c>
      <c r="O37" s="206"/>
      <c r="P37" s="207"/>
      <c r="Q37" s="209"/>
    </row>
    <row r="38" spans="1:17" ht="27" customHeight="1">
      <c r="A38" s="203"/>
      <c r="B38" s="204"/>
      <c r="C38" s="204"/>
      <c r="D38" s="203"/>
      <c r="E38" s="205" t="s">
        <v>145</v>
      </c>
      <c r="F38" s="206"/>
      <c r="G38" s="203"/>
      <c r="H38" s="205" t="s">
        <v>145</v>
      </c>
      <c r="I38" s="206"/>
      <c r="J38" s="203"/>
      <c r="K38" s="205" t="s">
        <v>145</v>
      </c>
      <c r="L38" s="206"/>
      <c r="M38" s="203"/>
      <c r="N38" s="205" t="s">
        <v>145</v>
      </c>
      <c r="O38" s="206"/>
      <c r="P38" s="207"/>
      <c r="Q38" s="209"/>
    </row>
    <row r="39" spans="1:17" ht="27" customHeight="1">
      <c r="A39" s="203"/>
      <c r="B39" s="204"/>
      <c r="C39" s="204"/>
      <c r="D39" s="203"/>
      <c r="E39" s="205" t="s">
        <v>145</v>
      </c>
      <c r="F39" s="206"/>
      <c r="G39" s="203"/>
      <c r="H39" s="205" t="s">
        <v>145</v>
      </c>
      <c r="I39" s="206"/>
      <c r="J39" s="203"/>
      <c r="K39" s="205" t="s">
        <v>145</v>
      </c>
      <c r="L39" s="206"/>
      <c r="M39" s="203"/>
      <c r="N39" s="205" t="s">
        <v>145</v>
      </c>
      <c r="O39" s="206"/>
      <c r="P39" s="207"/>
      <c r="Q39" s="209"/>
    </row>
    <row r="40" spans="1:17" ht="27" customHeight="1">
      <c r="A40" s="203"/>
      <c r="B40" s="204"/>
      <c r="C40" s="204"/>
      <c r="D40" s="203"/>
      <c r="E40" s="205" t="s">
        <v>145</v>
      </c>
      <c r="F40" s="206"/>
      <c r="G40" s="203"/>
      <c r="H40" s="205" t="s">
        <v>145</v>
      </c>
      <c r="I40" s="206"/>
      <c r="J40" s="203"/>
      <c r="K40" s="205" t="s">
        <v>145</v>
      </c>
      <c r="L40" s="206"/>
      <c r="M40" s="203"/>
      <c r="N40" s="205" t="s">
        <v>145</v>
      </c>
      <c r="O40" s="206"/>
      <c r="P40" s="207"/>
      <c r="Q40" s="209"/>
    </row>
    <row r="41" spans="1:17" ht="27" customHeight="1">
      <c r="A41" s="203"/>
      <c r="B41" s="204"/>
      <c r="C41" s="204"/>
      <c r="D41" s="203"/>
      <c r="E41" s="205" t="s">
        <v>145</v>
      </c>
      <c r="F41" s="206"/>
      <c r="G41" s="203"/>
      <c r="H41" s="205" t="s">
        <v>145</v>
      </c>
      <c r="I41" s="206"/>
      <c r="J41" s="203"/>
      <c r="K41" s="205" t="s">
        <v>145</v>
      </c>
      <c r="L41" s="206"/>
      <c r="M41" s="203"/>
      <c r="N41" s="205" t="s">
        <v>145</v>
      </c>
      <c r="O41" s="206"/>
      <c r="P41" s="207"/>
      <c r="Q41" s="209"/>
    </row>
    <row r="42" spans="1:17" ht="27" customHeight="1">
      <c r="A42" s="203"/>
      <c r="B42" s="204"/>
      <c r="C42" s="204"/>
      <c r="D42" s="203"/>
      <c r="E42" s="205" t="s">
        <v>145</v>
      </c>
      <c r="F42" s="206"/>
      <c r="G42" s="203"/>
      <c r="H42" s="205" t="s">
        <v>145</v>
      </c>
      <c r="I42" s="206"/>
      <c r="J42" s="203"/>
      <c r="K42" s="205" t="s">
        <v>145</v>
      </c>
      <c r="L42" s="206"/>
      <c r="M42" s="203"/>
      <c r="N42" s="205" t="s">
        <v>145</v>
      </c>
      <c r="O42" s="206"/>
      <c r="P42" s="207"/>
      <c r="Q42" s="209"/>
    </row>
    <row r="43" spans="2:17" ht="21.75" customHeight="1" thickBot="1">
      <c r="B43" s="193">
        <f>B22+1</f>
        <v>2</v>
      </c>
      <c r="D43" s="659" t="str">
        <f>D22</f>
        <v>第3回宮古地区大会３・４年生大会</v>
      </c>
      <c r="E43" s="659"/>
      <c r="F43" s="659"/>
      <c r="G43" s="659"/>
      <c r="H43" s="660" t="str">
        <f>H22</f>
        <v>対戦結果一覧表</v>
      </c>
      <c r="I43" s="660"/>
      <c r="J43" s="660"/>
      <c r="K43" s="660"/>
      <c r="L43" s="661" t="str">
        <f>L22</f>
        <v>令和6年5月19日(日)</v>
      </c>
      <c r="M43" s="661"/>
      <c r="N43" s="661"/>
      <c r="O43" s="661"/>
      <c r="P43" s="661"/>
      <c r="Q43" s="662" t="str">
        <f>Q22</f>
        <v>男子：砂川小学校　　　　　女子：東小学校</v>
      </c>
    </row>
    <row r="44" spans="1:17" ht="21.75" customHeight="1" thickBot="1" thickTop="1">
      <c r="A44" s="194"/>
      <c r="B44" s="195" t="s">
        <v>23</v>
      </c>
      <c r="C44" s="194"/>
      <c r="D44" s="658" t="str">
        <f>D23</f>
        <v>第44回新報児童オリンピックU-１０地区大会</v>
      </c>
      <c r="E44" s="658"/>
      <c r="F44" s="658"/>
      <c r="G44" s="658"/>
      <c r="H44" s="660"/>
      <c r="I44" s="660"/>
      <c r="J44" s="660"/>
      <c r="K44" s="660"/>
      <c r="L44" s="661"/>
      <c r="M44" s="661"/>
      <c r="N44" s="661"/>
      <c r="O44" s="661"/>
      <c r="P44" s="661"/>
      <c r="Q44" s="662"/>
    </row>
    <row r="45" spans="1:17" ht="4.5" customHeight="1" thickTop="1">
      <c r="A45" s="194"/>
      <c r="B45" s="194"/>
      <c r="C45" s="194"/>
      <c r="D45" s="197"/>
      <c r="E45" s="197"/>
      <c r="F45" s="197"/>
      <c r="G45" s="198"/>
      <c r="H45" s="198"/>
      <c r="I45" s="198"/>
      <c r="J45" s="198"/>
      <c r="K45" s="199"/>
      <c r="L45" s="200"/>
      <c r="M45" s="200"/>
      <c r="N45" s="200"/>
      <c r="O45" s="200"/>
      <c r="P45" s="200"/>
      <c r="Q45" s="201"/>
    </row>
    <row r="46" spans="1:17" ht="27" customHeight="1">
      <c r="A46" s="654" t="s">
        <v>126</v>
      </c>
      <c r="B46" s="655"/>
      <c r="C46" s="656"/>
      <c r="D46" s="657" t="s">
        <v>141</v>
      </c>
      <c r="E46" s="657"/>
      <c r="F46" s="657"/>
      <c r="G46" s="657" t="s">
        <v>127</v>
      </c>
      <c r="H46" s="657"/>
      <c r="I46" s="657"/>
      <c r="J46" s="657" t="s">
        <v>142</v>
      </c>
      <c r="K46" s="657"/>
      <c r="L46" s="657"/>
      <c r="M46" s="657" t="s">
        <v>143</v>
      </c>
      <c r="N46" s="657"/>
      <c r="O46" s="657"/>
      <c r="P46" s="202" t="s">
        <v>128</v>
      </c>
      <c r="Q46" s="202" t="s">
        <v>144</v>
      </c>
    </row>
    <row r="47" spans="1:17" ht="27" customHeight="1">
      <c r="A47" s="203"/>
      <c r="B47" s="204"/>
      <c r="C47" s="204"/>
      <c r="D47" s="203"/>
      <c r="E47" s="205" t="s">
        <v>145</v>
      </c>
      <c r="F47" s="206"/>
      <c r="G47" s="203"/>
      <c r="H47" s="205" t="s">
        <v>145</v>
      </c>
      <c r="I47" s="206"/>
      <c r="J47" s="203"/>
      <c r="K47" s="205" t="s">
        <v>145</v>
      </c>
      <c r="L47" s="206"/>
      <c r="M47" s="203"/>
      <c r="N47" s="205" t="s">
        <v>145</v>
      </c>
      <c r="O47" s="206"/>
      <c r="P47" s="207"/>
      <c r="Q47" s="208" t="s">
        <v>130</v>
      </c>
    </row>
    <row r="48" spans="1:17" ht="27" customHeight="1">
      <c r="A48" s="203"/>
      <c r="B48" s="204"/>
      <c r="C48" s="204"/>
      <c r="D48" s="203"/>
      <c r="E48" s="205" t="s">
        <v>145</v>
      </c>
      <c r="F48" s="206"/>
      <c r="G48" s="203"/>
      <c r="H48" s="205" t="s">
        <v>145</v>
      </c>
      <c r="I48" s="206"/>
      <c r="J48" s="203"/>
      <c r="K48" s="205" t="s">
        <v>145</v>
      </c>
      <c r="L48" s="206"/>
      <c r="M48" s="203"/>
      <c r="N48" s="205" t="s">
        <v>145</v>
      </c>
      <c r="O48" s="206"/>
      <c r="P48" s="207"/>
      <c r="Q48" s="209"/>
    </row>
    <row r="49" spans="1:17" ht="27" customHeight="1">
      <c r="A49" s="203"/>
      <c r="B49" s="204"/>
      <c r="C49" s="204"/>
      <c r="D49" s="203"/>
      <c r="E49" s="205" t="s">
        <v>145</v>
      </c>
      <c r="F49" s="210"/>
      <c r="G49" s="203"/>
      <c r="H49" s="205" t="s">
        <v>145</v>
      </c>
      <c r="I49" s="210"/>
      <c r="J49" s="203"/>
      <c r="K49" s="205" t="s">
        <v>145</v>
      </c>
      <c r="L49" s="210"/>
      <c r="M49" s="203"/>
      <c r="N49" s="205" t="s">
        <v>145</v>
      </c>
      <c r="O49" s="210"/>
      <c r="P49" s="211"/>
      <c r="Q49" s="208" t="s">
        <v>131</v>
      </c>
    </row>
    <row r="50" spans="1:17" ht="27" customHeight="1">
      <c r="A50" s="203"/>
      <c r="B50" s="204"/>
      <c r="C50" s="204"/>
      <c r="D50" s="203"/>
      <c r="E50" s="205" t="s">
        <v>145</v>
      </c>
      <c r="F50" s="210"/>
      <c r="G50" s="203"/>
      <c r="H50" s="205" t="s">
        <v>145</v>
      </c>
      <c r="I50" s="210"/>
      <c r="J50" s="203"/>
      <c r="K50" s="205" t="s">
        <v>145</v>
      </c>
      <c r="L50" s="210"/>
      <c r="M50" s="203"/>
      <c r="N50" s="205" t="s">
        <v>145</v>
      </c>
      <c r="O50" s="210"/>
      <c r="P50" s="211"/>
      <c r="Q50" s="209"/>
    </row>
    <row r="51" spans="1:17" ht="27" customHeight="1">
      <c r="A51" s="203"/>
      <c r="B51" s="204"/>
      <c r="C51" s="204"/>
      <c r="D51" s="203"/>
      <c r="E51" s="205" t="s">
        <v>145</v>
      </c>
      <c r="F51" s="206"/>
      <c r="G51" s="203"/>
      <c r="H51" s="205" t="s">
        <v>145</v>
      </c>
      <c r="I51" s="206"/>
      <c r="J51" s="203"/>
      <c r="K51" s="205" t="s">
        <v>145</v>
      </c>
      <c r="L51" s="206"/>
      <c r="M51" s="203"/>
      <c r="N51" s="205" t="s">
        <v>145</v>
      </c>
      <c r="O51" s="206"/>
      <c r="P51" s="207"/>
      <c r="Q51" s="208" t="s">
        <v>132</v>
      </c>
    </row>
    <row r="52" spans="1:17" ht="27" customHeight="1">
      <c r="A52" s="203"/>
      <c r="B52" s="204"/>
      <c r="C52" s="204"/>
      <c r="D52" s="203"/>
      <c r="E52" s="205" t="s">
        <v>145</v>
      </c>
      <c r="F52" s="206"/>
      <c r="G52" s="203"/>
      <c r="H52" s="205" t="s">
        <v>145</v>
      </c>
      <c r="I52" s="206"/>
      <c r="J52" s="203"/>
      <c r="K52" s="205" t="s">
        <v>145</v>
      </c>
      <c r="L52" s="206"/>
      <c r="M52" s="203"/>
      <c r="N52" s="205" t="s">
        <v>145</v>
      </c>
      <c r="O52" s="206"/>
      <c r="P52" s="207"/>
      <c r="Q52" s="209"/>
    </row>
    <row r="53" spans="1:17" ht="27" customHeight="1">
      <c r="A53" s="203"/>
      <c r="B53" s="204"/>
      <c r="C53" s="204"/>
      <c r="D53" s="203"/>
      <c r="E53" s="205" t="s">
        <v>145</v>
      </c>
      <c r="F53" s="206"/>
      <c r="G53" s="203"/>
      <c r="H53" s="205" t="s">
        <v>145</v>
      </c>
      <c r="I53" s="206"/>
      <c r="J53" s="203"/>
      <c r="K53" s="205" t="s">
        <v>145</v>
      </c>
      <c r="L53" s="206"/>
      <c r="M53" s="203"/>
      <c r="N53" s="205" t="s">
        <v>145</v>
      </c>
      <c r="O53" s="206"/>
      <c r="P53" s="207"/>
      <c r="Q53" s="208" t="s">
        <v>133</v>
      </c>
    </row>
    <row r="54" spans="1:17" ht="27" customHeight="1">
      <c r="A54" s="203"/>
      <c r="B54" s="204"/>
      <c r="C54" s="204"/>
      <c r="D54" s="203"/>
      <c r="E54" s="205" t="s">
        <v>145</v>
      </c>
      <c r="F54" s="206"/>
      <c r="G54" s="203"/>
      <c r="H54" s="205" t="s">
        <v>145</v>
      </c>
      <c r="I54" s="206"/>
      <c r="J54" s="203"/>
      <c r="K54" s="205" t="s">
        <v>145</v>
      </c>
      <c r="L54" s="206"/>
      <c r="M54" s="203"/>
      <c r="N54" s="205" t="s">
        <v>145</v>
      </c>
      <c r="O54" s="206"/>
      <c r="P54" s="207"/>
      <c r="Q54" s="209"/>
    </row>
    <row r="55" spans="1:17" ht="27" customHeight="1">
      <c r="A55" s="203"/>
      <c r="B55" s="204"/>
      <c r="C55" s="204"/>
      <c r="D55" s="203"/>
      <c r="E55" s="205" t="s">
        <v>145</v>
      </c>
      <c r="F55" s="206"/>
      <c r="G55" s="203"/>
      <c r="H55" s="205" t="s">
        <v>145</v>
      </c>
      <c r="I55" s="206"/>
      <c r="J55" s="203"/>
      <c r="K55" s="205" t="s">
        <v>145</v>
      </c>
      <c r="L55" s="206"/>
      <c r="M55" s="203"/>
      <c r="N55" s="205" t="s">
        <v>145</v>
      </c>
      <c r="O55" s="206"/>
      <c r="P55" s="207"/>
      <c r="Q55" s="208" t="s">
        <v>134</v>
      </c>
    </row>
    <row r="56" spans="1:17" ht="27" customHeight="1">
      <c r="A56" s="203"/>
      <c r="B56" s="204"/>
      <c r="C56" s="204"/>
      <c r="D56" s="203"/>
      <c r="E56" s="205" t="s">
        <v>145</v>
      </c>
      <c r="F56" s="206"/>
      <c r="G56" s="203"/>
      <c r="H56" s="205" t="s">
        <v>145</v>
      </c>
      <c r="I56" s="206"/>
      <c r="J56" s="203"/>
      <c r="K56" s="205" t="s">
        <v>145</v>
      </c>
      <c r="L56" s="206"/>
      <c r="M56" s="203"/>
      <c r="N56" s="205" t="s">
        <v>145</v>
      </c>
      <c r="O56" s="206"/>
      <c r="P56" s="207"/>
      <c r="Q56" s="209"/>
    </row>
    <row r="57" spans="1:17" ht="27" customHeight="1">
      <c r="A57" s="203"/>
      <c r="B57" s="204"/>
      <c r="C57" s="204"/>
      <c r="D57" s="203"/>
      <c r="E57" s="205" t="s">
        <v>145</v>
      </c>
      <c r="F57" s="206"/>
      <c r="G57" s="203"/>
      <c r="H57" s="205" t="s">
        <v>145</v>
      </c>
      <c r="I57" s="206"/>
      <c r="J57" s="203"/>
      <c r="K57" s="205" t="s">
        <v>145</v>
      </c>
      <c r="L57" s="206"/>
      <c r="M57" s="203"/>
      <c r="N57" s="205" t="s">
        <v>145</v>
      </c>
      <c r="O57" s="206"/>
      <c r="P57" s="207"/>
      <c r="Q57" s="209"/>
    </row>
    <row r="58" spans="1:17" ht="27" customHeight="1">
      <c r="A58" s="203"/>
      <c r="B58" s="204"/>
      <c r="C58" s="204"/>
      <c r="D58" s="203"/>
      <c r="E58" s="205" t="s">
        <v>145</v>
      </c>
      <c r="F58" s="206"/>
      <c r="G58" s="203"/>
      <c r="H58" s="205" t="s">
        <v>145</v>
      </c>
      <c r="I58" s="206"/>
      <c r="J58" s="203"/>
      <c r="K58" s="205" t="s">
        <v>145</v>
      </c>
      <c r="L58" s="206"/>
      <c r="M58" s="203"/>
      <c r="N58" s="205" t="s">
        <v>145</v>
      </c>
      <c r="O58" s="206"/>
      <c r="P58" s="207"/>
      <c r="Q58" s="209"/>
    </row>
    <row r="59" spans="1:17" ht="27" customHeight="1">
      <c r="A59" s="203"/>
      <c r="B59" s="204"/>
      <c r="C59" s="204"/>
      <c r="D59" s="203"/>
      <c r="E59" s="205" t="s">
        <v>145</v>
      </c>
      <c r="F59" s="206"/>
      <c r="G59" s="203"/>
      <c r="H59" s="205" t="s">
        <v>145</v>
      </c>
      <c r="I59" s="206"/>
      <c r="J59" s="203"/>
      <c r="K59" s="205" t="s">
        <v>145</v>
      </c>
      <c r="L59" s="206"/>
      <c r="M59" s="203"/>
      <c r="N59" s="205" t="s">
        <v>145</v>
      </c>
      <c r="O59" s="206"/>
      <c r="P59" s="207"/>
      <c r="Q59" s="209"/>
    </row>
    <row r="60" spans="1:17" ht="27" customHeight="1">
      <c r="A60" s="203"/>
      <c r="B60" s="204"/>
      <c r="C60" s="204"/>
      <c r="D60" s="203"/>
      <c r="E60" s="205" t="s">
        <v>145</v>
      </c>
      <c r="F60" s="206"/>
      <c r="G60" s="203"/>
      <c r="H60" s="205" t="s">
        <v>145</v>
      </c>
      <c r="I60" s="206"/>
      <c r="J60" s="203"/>
      <c r="K60" s="205" t="s">
        <v>145</v>
      </c>
      <c r="L60" s="206"/>
      <c r="M60" s="203"/>
      <c r="N60" s="205" t="s">
        <v>145</v>
      </c>
      <c r="O60" s="206"/>
      <c r="P60" s="207"/>
      <c r="Q60" s="209"/>
    </row>
    <row r="61" spans="1:17" ht="27" customHeight="1">
      <c r="A61" s="203"/>
      <c r="B61" s="204"/>
      <c r="C61" s="204"/>
      <c r="D61" s="203"/>
      <c r="E61" s="205" t="s">
        <v>145</v>
      </c>
      <c r="F61" s="206"/>
      <c r="G61" s="203"/>
      <c r="H61" s="205" t="s">
        <v>145</v>
      </c>
      <c r="I61" s="206"/>
      <c r="J61" s="203"/>
      <c r="K61" s="205" t="s">
        <v>145</v>
      </c>
      <c r="L61" s="206"/>
      <c r="M61" s="203"/>
      <c r="N61" s="205" t="s">
        <v>145</v>
      </c>
      <c r="O61" s="206"/>
      <c r="P61" s="207"/>
      <c r="Q61" s="209"/>
    </row>
    <row r="62" spans="1:17" ht="27" customHeight="1">
      <c r="A62" s="203"/>
      <c r="B62" s="204"/>
      <c r="C62" s="204"/>
      <c r="D62" s="203"/>
      <c r="E62" s="205" t="s">
        <v>145</v>
      </c>
      <c r="F62" s="206"/>
      <c r="G62" s="203"/>
      <c r="H62" s="205" t="s">
        <v>145</v>
      </c>
      <c r="I62" s="206"/>
      <c r="J62" s="203"/>
      <c r="K62" s="205" t="s">
        <v>145</v>
      </c>
      <c r="L62" s="206"/>
      <c r="M62" s="203"/>
      <c r="N62" s="205" t="s">
        <v>145</v>
      </c>
      <c r="O62" s="206"/>
      <c r="P62" s="207"/>
      <c r="Q62" s="209"/>
    </row>
    <row r="63" spans="1:17" ht="27" customHeight="1">
      <c r="A63" s="203"/>
      <c r="B63" s="204"/>
      <c r="C63" s="204"/>
      <c r="D63" s="203"/>
      <c r="E63" s="205" t="s">
        <v>145</v>
      </c>
      <c r="F63" s="206"/>
      <c r="G63" s="203"/>
      <c r="H63" s="205" t="s">
        <v>145</v>
      </c>
      <c r="I63" s="206"/>
      <c r="J63" s="203"/>
      <c r="K63" s="205" t="s">
        <v>145</v>
      </c>
      <c r="L63" s="206"/>
      <c r="M63" s="203"/>
      <c r="N63" s="205" t="s">
        <v>145</v>
      </c>
      <c r="O63" s="206"/>
      <c r="P63" s="207"/>
      <c r="Q63" s="209"/>
    </row>
  </sheetData>
  <sheetProtection/>
  <mergeCells count="30">
    <mergeCell ref="H43:K44"/>
    <mergeCell ref="L43:P44"/>
    <mergeCell ref="Q43:Q44"/>
    <mergeCell ref="D44:G44"/>
    <mergeCell ref="D1:G1"/>
    <mergeCell ref="H1:K2"/>
    <mergeCell ref="L1:P2"/>
    <mergeCell ref="Q1:Q2"/>
    <mergeCell ref="D2:G2"/>
    <mergeCell ref="Q22:Q23"/>
    <mergeCell ref="J25:L25"/>
    <mergeCell ref="M25:O25"/>
    <mergeCell ref="D22:G22"/>
    <mergeCell ref="H22:K23"/>
    <mergeCell ref="L22:P23"/>
    <mergeCell ref="A46:C46"/>
    <mergeCell ref="D46:F46"/>
    <mergeCell ref="G46:I46"/>
    <mergeCell ref="J46:L46"/>
    <mergeCell ref="D43:G43"/>
    <mergeCell ref="A4:C4"/>
    <mergeCell ref="A25:C25"/>
    <mergeCell ref="D25:F25"/>
    <mergeCell ref="G25:I25"/>
    <mergeCell ref="D23:G23"/>
    <mergeCell ref="M46:O46"/>
    <mergeCell ref="D4:F4"/>
    <mergeCell ref="G4:I4"/>
    <mergeCell ref="M4:O4"/>
    <mergeCell ref="J4:L4"/>
  </mergeCells>
  <printOptions horizontalCentered="1" vertic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r:id="rId1"/>
  <rowBreaks count="2" manualBreakCount="2">
    <brk id="21" max="255" man="1"/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山里　努</dc:creator>
  <cp:keywords/>
  <dc:description/>
  <cp:lastModifiedBy>user</cp:lastModifiedBy>
  <cp:lastPrinted>2024-04-16T07:45:57Z</cp:lastPrinted>
  <dcterms:created xsi:type="dcterms:W3CDTF">2008-09-03T02:15:56Z</dcterms:created>
  <dcterms:modified xsi:type="dcterms:W3CDTF">2024-04-16T07:46:15Z</dcterms:modified>
  <cp:category/>
  <cp:version/>
  <cp:contentType/>
  <cp:contentStatus/>
</cp:coreProperties>
</file>